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tabRatio="399" activeTab="0"/>
  </bookViews>
  <sheets>
    <sheet name="8708" sheetId="1" r:id="rId1"/>
  </sheets>
  <definedNames>
    <definedName name="_xlnm.Print_Area" localSheetId="0">'8708'!$A$4:$Q$71</definedName>
    <definedName name="Print_Area_MI" localSheetId="0">'8708'!$A$4:$Q$71</definedName>
    <definedName name="PRINT_AREA_MI">#REF!</definedName>
    <definedName name="七月">#REF!</definedName>
  </definedNames>
  <calcPr fullCalcOnLoad="1"/>
</workbook>
</file>

<file path=xl/sharedStrings.xml><?xml version="1.0" encoding="utf-8"?>
<sst xmlns="http://schemas.openxmlformats.org/spreadsheetml/2006/main" count="149" uniqueCount="119">
  <si>
    <t>台南縣</t>
  </si>
  <si>
    <t>南縣中央</t>
  </si>
  <si>
    <t xml:space="preserve"> </t>
  </si>
  <si>
    <t>正代表</t>
  </si>
  <si>
    <t>人,</t>
  </si>
  <si>
    <t>名額</t>
  </si>
  <si>
    <t>選舉</t>
  </si>
  <si>
    <t>實有</t>
  </si>
  <si>
    <t>無效</t>
  </si>
  <si>
    <t>有效</t>
  </si>
  <si>
    <t>分  會</t>
  </si>
  <si>
    <t>人數</t>
  </si>
  <si>
    <t>小  計</t>
  </si>
  <si>
    <t>小計</t>
  </si>
  <si>
    <t>注意:  新會員內可能有家庭會員,不要重複扣</t>
  </si>
  <si>
    <t>前有會籍的會員**,會籍可能超過一年</t>
  </si>
  <si>
    <t xml:space="preserve"> </t>
  </si>
  <si>
    <t>人數</t>
  </si>
  <si>
    <t>正代表=可推正代表+前總監/總監,共</t>
  </si>
  <si>
    <t>重打</t>
  </si>
  <si>
    <t>展望</t>
  </si>
  <si>
    <t>雲林縣</t>
  </si>
  <si>
    <t>雲鳳</t>
  </si>
  <si>
    <t>斗六</t>
  </si>
  <si>
    <t>斗南</t>
  </si>
  <si>
    <t>南惠</t>
  </si>
  <si>
    <t>土庫</t>
  </si>
  <si>
    <t>西螺</t>
  </si>
  <si>
    <t>崙背</t>
  </si>
  <si>
    <t>二崙</t>
  </si>
  <si>
    <t>同心</t>
  </si>
  <si>
    <t>虎尾</t>
  </si>
  <si>
    <t>虎女</t>
  </si>
  <si>
    <t>台西</t>
  </si>
  <si>
    <t>麥寮</t>
  </si>
  <si>
    <t>北港</t>
  </si>
  <si>
    <t>北英</t>
  </si>
  <si>
    <t>水林</t>
  </si>
  <si>
    <t>口湖</t>
  </si>
  <si>
    <t>嘉義</t>
  </si>
  <si>
    <t>嘉女</t>
  </si>
  <si>
    <t>桃城</t>
  </si>
  <si>
    <t>真善美</t>
  </si>
  <si>
    <t>朴子</t>
  </si>
  <si>
    <t>新港</t>
  </si>
  <si>
    <t>嘉華</t>
  </si>
  <si>
    <t>益華</t>
  </si>
  <si>
    <t>吳鳳</t>
  </si>
  <si>
    <t>蕙蘭</t>
  </si>
  <si>
    <t>玉山</t>
  </si>
  <si>
    <t>嘉鳳</t>
  </si>
  <si>
    <t>阿里山</t>
  </si>
  <si>
    <t>蘭潭</t>
  </si>
  <si>
    <t>嘉泰</t>
  </si>
  <si>
    <t>北回</t>
  </si>
  <si>
    <t>鹽水</t>
  </si>
  <si>
    <t>惠群</t>
  </si>
  <si>
    <t>佳里</t>
  </si>
  <si>
    <t>新鳳</t>
  </si>
  <si>
    <t>麻豆</t>
  </si>
  <si>
    <t>新化</t>
  </si>
  <si>
    <t>永康</t>
  </si>
  <si>
    <t>永美</t>
  </si>
  <si>
    <t>群英</t>
  </si>
  <si>
    <t>南瀛</t>
  </si>
  <si>
    <t>南鳳</t>
  </si>
  <si>
    <t>新豐</t>
  </si>
  <si>
    <t>歸仁</t>
  </si>
  <si>
    <t>新市</t>
  </si>
  <si>
    <t>南一</t>
  </si>
  <si>
    <t>赤嵌</t>
  </si>
  <si>
    <t>中山</t>
  </si>
  <si>
    <t>名人</t>
  </si>
  <si>
    <t>向陽</t>
  </si>
  <si>
    <t>成功</t>
  </si>
  <si>
    <t>中正</t>
  </si>
  <si>
    <t xml:space="preserve">自強 </t>
  </si>
  <si>
    <t>西區</t>
  </si>
  <si>
    <t xml:space="preserve">博愛 </t>
  </si>
  <si>
    <t>安南</t>
  </si>
  <si>
    <t>南都</t>
  </si>
  <si>
    <t>南市中央</t>
  </si>
  <si>
    <t>城中</t>
  </si>
  <si>
    <t>博仁</t>
  </si>
  <si>
    <t>友聯</t>
  </si>
  <si>
    <t>延平</t>
  </si>
  <si>
    <t>城都</t>
  </si>
  <si>
    <t>鳳凰</t>
  </si>
  <si>
    <t>南媖</t>
  </si>
  <si>
    <t>府城</t>
  </si>
  <si>
    <t>金城</t>
  </si>
  <si>
    <t>龍興</t>
  </si>
  <si>
    <t>吉祥</t>
  </si>
  <si>
    <t>第一</t>
  </si>
  <si>
    <t>春暉</t>
  </si>
  <si>
    <t>郡王</t>
  </si>
  <si>
    <t>如意</t>
  </si>
  <si>
    <t>古都</t>
  </si>
  <si>
    <t>仁愛</t>
  </si>
  <si>
    <t>北門</t>
  </si>
  <si>
    <t>永恒</t>
  </si>
  <si>
    <t xml:space="preserve"> </t>
  </si>
  <si>
    <t>嘉中</t>
  </si>
  <si>
    <t>仁德</t>
  </si>
  <si>
    <t>帝王</t>
  </si>
  <si>
    <r>
      <t>(3)正代表名額</t>
    </r>
    <r>
      <rPr>
        <b/>
        <sz val="12"/>
        <color indexed="8"/>
        <rFont val="細明體"/>
        <family val="3"/>
      </rPr>
      <t>:依據國際憲章,正代表名額以分會入會屆滿一年又一天的會員總人數核算,每10人</t>
    </r>
  </si>
  <si>
    <t>可推選正代表</t>
  </si>
  <si>
    <t>前總監/總監</t>
  </si>
  <si>
    <t>噍吧哖</t>
  </si>
  <si>
    <t>11月人數</t>
  </si>
  <si>
    <t xml:space="preserve">   推選正副代表各1人,尾數滿5人者,得加推選正副代表再1人。會齡不滿一年的新會,只能</t>
  </si>
  <si>
    <t xml:space="preserve">   推選1人。前總監.總監 為當然正代表,不占分會正代表名額。</t>
  </si>
  <si>
    <t>為何要"重打",因為小計會不同,有小數點,一定要重打, 不可複製</t>
  </si>
  <si>
    <t>國際獅子會300-D1區第46屆會員代表大會 各分會正代表人數一覽表(單位:人)</t>
  </si>
  <si>
    <t>福爾摩沙</t>
  </si>
  <si>
    <t>真誠</t>
  </si>
  <si>
    <t>2022-12-16</t>
  </si>
  <si>
    <r>
      <t>(1)選舉無效人數</t>
    </r>
    <r>
      <rPr>
        <b/>
        <sz val="12"/>
        <color indexed="8"/>
        <rFont val="細明體"/>
        <family val="3"/>
      </rPr>
      <t>: 指2022年3月起入會的會員人數</t>
    </r>
  </si>
  <si>
    <r>
      <t>(2)選舉有效人數</t>
    </r>
    <r>
      <rPr>
        <b/>
        <sz val="12"/>
        <color indexed="8"/>
        <rFont val="細明體"/>
        <family val="3"/>
      </rPr>
      <t>: 指2022年2月底前入會的正會員人數</t>
    </r>
    <r>
      <rPr>
        <b/>
        <u val="single"/>
        <sz val="12"/>
        <color indexed="8"/>
        <rFont val="細明體"/>
        <family val="3"/>
      </rPr>
      <t>(含家庭會員)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</si>
</sst>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m&quot;月&quot;d&quot;日&quot;"/>
    <numFmt numFmtId="183" formatCode="000"/>
    <numFmt numFmtId="184" formatCode="0.0_ "/>
    <numFmt numFmtId="185" formatCode="0.00_ "/>
  </numFmts>
  <fonts count="71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u val="single"/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5"/>
      <color indexed="8"/>
      <name val="細明體"/>
      <family val="3"/>
    </font>
    <font>
      <b/>
      <sz val="14"/>
      <color indexed="8"/>
      <name val="細明體"/>
      <family val="3"/>
    </font>
    <font>
      <b/>
      <sz val="12"/>
      <color indexed="9"/>
      <name val="細明體"/>
      <family val="3"/>
    </font>
    <font>
      <b/>
      <sz val="11"/>
      <color indexed="8"/>
      <name val="細明體"/>
      <family val="3"/>
    </font>
    <font>
      <b/>
      <sz val="14"/>
      <color indexed="10"/>
      <name val="細明體"/>
      <family val="3"/>
    </font>
    <font>
      <b/>
      <sz val="14"/>
      <color indexed="10"/>
      <name val="新細明體"/>
      <family val="1"/>
    </font>
    <font>
      <b/>
      <u val="single"/>
      <sz val="12"/>
      <color indexed="8"/>
      <name val="新細明體"/>
      <family val="1"/>
    </font>
    <font>
      <b/>
      <sz val="12"/>
      <color indexed="10"/>
      <name val="細明體"/>
      <family val="3"/>
    </font>
    <font>
      <b/>
      <u val="single"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細明體"/>
      <family val="3"/>
    </font>
    <font>
      <b/>
      <sz val="15"/>
      <color theme="1"/>
      <name val="細明體"/>
      <family val="3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color theme="1"/>
      <name val="細明體"/>
      <family val="3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theme="0"/>
      <name val="細明體"/>
      <family val="3"/>
    </font>
    <font>
      <b/>
      <sz val="11"/>
      <color theme="1"/>
      <name val="細明體"/>
      <family val="3"/>
    </font>
    <font>
      <b/>
      <sz val="11"/>
      <color theme="1"/>
      <name val="Cambria"/>
      <family val="1"/>
    </font>
    <font>
      <b/>
      <sz val="14"/>
      <color rgb="FFFF0000"/>
      <name val="細明體"/>
      <family val="3"/>
    </font>
    <font>
      <b/>
      <sz val="14"/>
      <color rgb="FFFF0000"/>
      <name val="Cambria"/>
      <family val="1"/>
    </font>
    <font>
      <b/>
      <u val="single"/>
      <sz val="12"/>
      <color theme="1"/>
      <name val="細明體"/>
      <family val="3"/>
    </font>
    <font>
      <b/>
      <u val="single"/>
      <sz val="12"/>
      <color theme="1"/>
      <name val="Cambria"/>
      <family val="1"/>
    </font>
    <font>
      <b/>
      <sz val="12"/>
      <color rgb="FFFF0000"/>
      <name val="細明體"/>
      <family val="3"/>
    </font>
    <font>
      <b/>
      <u val="single"/>
      <sz val="12"/>
      <color rgb="FFFF0000"/>
      <name val="細明體"/>
      <family val="3"/>
    </font>
    <font>
      <b/>
      <sz val="14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4" fillId="0" borderId="0" applyFont="0" applyFill="0" applyBorder="0" applyAlignment="0" applyProtection="0"/>
    <xf numFmtId="0" fontId="42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 applyProtection="1">
      <alignment horizontal="center"/>
      <protection locked="0"/>
    </xf>
    <xf numFmtId="182" fontId="54" fillId="33" borderId="0" xfId="0" applyNumberFormat="1" applyFont="1" applyFill="1" applyBorder="1" applyAlignment="1" applyProtection="1" quotePrefix="1">
      <alignment horizontal="center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17" fontId="54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17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/>
      <protection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 applyProtection="1">
      <alignment horizontal="center"/>
      <protection locked="0"/>
    </xf>
    <xf numFmtId="180" fontId="54" fillId="33" borderId="13" xfId="0" applyNumberFormat="1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 horizontal="center"/>
      <protection/>
    </xf>
    <xf numFmtId="180" fontId="54" fillId="33" borderId="15" xfId="0" applyNumberFormat="1" applyFont="1" applyFill="1" applyBorder="1" applyAlignment="1">
      <alignment horizontal="center"/>
    </xf>
    <xf numFmtId="180" fontId="54" fillId="33" borderId="16" xfId="0" applyNumberFormat="1" applyFont="1" applyFill="1" applyBorder="1" applyAlignment="1" applyProtection="1">
      <alignment/>
      <protection/>
    </xf>
    <xf numFmtId="180" fontId="54" fillId="33" borderId="0" xfId="0" applyNumberFormat="1" applyFont="1" applyFill="1" applyBorder="1" applyAlignment="1">
      <alignment/>
    </xf>
    <xf numFmtId="180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180" fontId="54" fillId="33" borderId="17" xfId="0" applyNumberFormat="1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4" borderId="0" xfId="0" applyFont="1" applyFill="1" applyBorder="1" applyAlignment="1" applyProtection="1">
      <alignment/>
      <protection/>
    </xf>
    <xf numFmtId="0" fontId="54" fillId="34" borderId="0" xfId="0" applyFont="1" applyFill="1" applyBorder="1" applyAlignment="1">
      <alignment/>
    </xf>
    <xf numFmtId="0" fontId="54" fillId="34" borderId="0" xfId="0" applyFont="1" applyFill="1" applyAlignment="1">
      <alignment/>
    </xf>
    <xf numFmtId="180" fontId="56" fillId="33" borderId="18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Alignment="1">
      <alignment horizontal="right"/>
    </xf>
    <xf numFmtId="0" fontId="56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17" fontId="56" fillId="33" borderId="10" xfId="0" applyNumberFormat="1" applyFont="1" applyFill="1" applyBorder="1" applyAlignment="1">
      <alignment horizontal="center"/>
    </xf>
    <xf numFmtId="17" fontId="56" fillId="33" borderId="11" xfId="0" applyNumberFormat="1" applyFont="1" applyFill="1" applyBorder="1" applyAlignment="1">
      <alignment horizontal="center"/>
    </xf>
    <xf numFmtId="0" fontId="56" fillId="33" borderId="12" xfId="0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 applyProtection="1">
      <alignment horizontal="center"/>
      <protection/>
    </xf>
    <xf numFmtId="180" fontId="56" fillId="33" borderId="15" xfId="0" applyNumberFormat="1" applyFont="1" applyFill="1" applyBorder="1" applyAlignment="1">
      <alignment horizontal="center"/>
    </xf>
    <xf numFmtId="0" fontId="56" fillId="33" borderId="14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21" xfId="0" applyFont="1" applyFill="1" applyBorder="1" applyAlignment="1" applyProtection="1">
      <alignment horizontal="center" wrapText="1"/>
      <protection/>
    </xf>
    <xf numFmtId="181" fontId="58" fillId="34" borderId="22" xfId="0" applyNumberFormat="1" applyFont="1" applyFill="1" applyBorder="1" applyAlignment="1" applyProtection="1">
      <alignment horizontal="center"/>
      <protection/>
    </xf>
    <xf numFmtId="181" fontId="58" fillId="34" borderId="23" xfId="0" applyNumberFormat="1" applyFont="1" applyFill="1" applyBorder="1" applyAlignment="1" applyProtection="1">
      <alignment horizontal="center"/>
      <protection/>
    </xf>
    <xf numFmtId="181" fontId="58" fillId="34" borderId="24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80" fontId="61" fillId="33" borderId="17" xfId="0" applyNumberFormat="1" applyFont="1" applyFill="1" applyBorder="1" applyAlignment="1">
      <alignment/>
    </xf>
    <xf numFmtId="0" fontId="54" fillId="33" borderId="17" xfId="0" applyFont="1" applyFill="1" applyBorder="1" applyAlignment="1">
      <alignment horizontal="center"/>
    </xf>
    <xf numFmtId="0" fontId="54" fillId="33" borderId="28" xfId="0" applyFont="1" applyFill="1" applyBorder="1" applyAlignment="1" applyProtection="1">
      <alignment horizontal="center"/>
      <protection/>
    </xf>
    <xf numFmtId="0" fontId="54" fillId="33" borderId="28" xfId="0" applyFont="1" applyFill="1" applyBorder="1" applyAlignment="1">
      <alignment horizontal="center"/>
    </xf>
    <xf numFmtId="0" fontId="54" fillId="33" borderId="17" xfId="0" applyFont="1" applyFill="1" applyBorder="1" applyAlignment="1" applyProtection="1">
      <alignment horizontal="center"/>
      <protection/>
    </xf>
    <xf numFmtId="180" fontId="54" fillId="33" borderId="29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>
      <alignment horizontal="center" vertical="center" wrapText="1"/>
    </xf>
    <xf numFmtId="180" fontId="62" fillId="33" borderId="15" xfId="0" applyNumberFormat="1" applyFont="1" applyFill="1" applyBorder="1" applyAlignment="1">
      <alignment horizontal="center"/>
    </xf>
    <xf numFmtId="180" fontId="63" fillId="33" borderId="15" xfId="0" applyNumberFormat="1" applyFont="1" applyFill="1" applyBorder="1" applyAlignment="1">
      <alignment horizontal="center"/>
    </xf>
    <xf numFmtId="0" fontId="59" fillId="33" borderId="31" xfId="0" applyFont="1" applyFill="1" applyBorder="1" applyAlignment="1">
      <alignment horizontal="center" vertical="center"/>
    </xf>
    <xf numFmtId="181" fontId="58" fillId="34" borderId="21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 horizontal="right"/>
    </xf>
    <xf numFmtId="49" fontId="54" fillId="33" borderId="0" xfId="0" applyNumberFormat="1" applyFont="1" applyFill="1" applyBorder="1" applyAlignment="1" applyProtection="1">
      <alignment/>
      <protection/>
    </xf>
    <xf numFmtId="0" fontId="56" fillId="33" borderId="32" xfId="0" applyFont="1" applyFill="1" applyBorder="1" applyAlignment="1">
      <alignment horizontal="center"/>
    </xf>
    <xf numFmtId="0" fontId="56" fillId="33" borderId="14" xfId="0" applyFont="1" applyFill="1" applyBorder="1" applyAlignment="1" applyProtection="1">
      <alignment horizontal="center"/>
      <protection locked="0"/>
    </xf>
    <xf numFmtId="0" fontId="56" fillId="33" borderId="25" xfId="0" applyFont="1" applyFill="1" applyBorder="1" applyAlignment="1" applyProtection="1">
      <alignment horizontal="center"/>
      <protection locked="0"/>
    </xf>
    <xf numFmtId="0" fontId="56" fillId="33" borderId="25" xfId="0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 applyProtection="1">
      <alignment horizontal="center"/>
      <protection locked="0"/>
    </xf>
    <xf numFmtId="0" fontId="56" fillId="33" borderId="10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10" xfId="0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 horizontal="left"/>
    </xf>
    <xf numFmtId="0" fontId="54" fillId="33" borderId="0" xfId="0" applyFont="1" applyFill="1" applyBorder="1" applyAlignment="1">
      <alignment horizontal="left"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4" fillId="33" borderId="0" xfId="0" applyFont="1" applyFill="1" applyBorder="1" applyAlignment="1" applyProtection="1">
      <alignment horizontal="left"/>
      <protection/>
    </xf>
    <xf numFmtId="182" fontId="54" fillId="33" borderId="0" xfId="0" applyNumberFormat="1" applyFont="1" applyFill="1" applyBorder="1" applyAlignment="1" applyProtection="1" quotePrefix="1">
      <alignment horizontal="right"/>
      <protection/>
    </xf>
    <xf numFmtId="0" fontId="54" fillId="33" borderId="0" xfId="0" applyFont="1" applyFill="1" applyAlignment="1">
      <alignment horizontal="left"/>
    </xf>
    <xf numFmtId="0" fontId="64" fillId="34" borderId="0" xfId="0" applyFont="1" applyFill="1" applyBorder="1" applyAlignment="1">
      <alignment horizontal="left"/>
    </xf>
    <xf numFmtId="0" fontId="65" fillId="34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5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65" fillId="34" borderId="0" xfId="0" applyFont="1" applyFill="1" applyBorder="1" applyAlignment="1">
      <alignment horizontal="left"/>
    </xf>
    <xf numFmtId="0" fontId="65" fillId="34" borderId="0" xfId="0" applyFont="1" applyFill="1" applyBorder="1" applyAlignment="1" applyProtection="1">
      <alignment horizontal="center"/>
      <protection/>
    </xf>
    <xf numFmtId="0" fontId="64" fillId="34" borderId="0" xfId="0" applyFont="1" applyFill="1" applyBorder="1" applyAlignment="1" applyProtection="1">
      <alignment horizontal="center"/>
      <protection/>
    </xf>
    <xf numFmtId="0" fontId="64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Alignment="1">
      <alignment horizontal="center"/>
    </xf>
    <xf numFmtId="0" fontId="66" fillId="33" borderId="0" xfId="0" applyFont="1" applyFill="1" applyBorder="1" applyAlignment="1" applyProtection="1">
      <alignment horizontal="left"/>
      <protection/>
    </xf>
    <xf numFmtId="181" fontId="54" fillId="34" borderId="19" xfId="0" applyNumberFormat="1" applyFont="1" applyFill="1" applyBorder="1" applyAlignment="1">
      <alignment horizontal="center"/>
    </xf>
    <xf numFmtId="181" fontId="54" fillId="34" borderId="20" xfId="0" applyNumberFormat="1" applyFont="1" applyFill="1" applyBorder="1" applyAlignment="1">
      <alignment horizontal="center"/>
    </xf>
    <xf numFmtId="181" fontId="54" fillId="34" borderId="21" xfId="0" applyNumberFormat="1" applyFont="1" applyFill="1" applyBorder="1" applyAlignment="1" applyProtection="1">
      <alignment horizontal="center" wrapText="1"/>
      <protection/>
    </xf>
    <xf numFmtId="181" fontId="66" fillId="33" borderId="0" xfId="0" applyNumberFormat="1" applyFont="1" applyFill="1" applyAlignment="1">
      <alignment/>
    </xf>
    <xf numFmtId="181" fontId="54" fillId="33" borderId="0" xfId="0" applyNumberFormat="1" applyFont="1" applyFill="1" applyBorder="1" applyAlignment="1">
      <alignment horizontal="center"/>
    </xf>
    <xf numFmtId="181" fontId="54" fillId="33" borderId="0" xfId="0" applyNumberFormat="1" applyFont="1" applyFill="1" applyBorder="1" applyAlignment="1">
      <alignment/>
    </xf>
    <xf numFmtId="181" fontId="54" fillId="33" borderId="0" xfId="0" applyNumberFormat="1" applyFont="1" applyFill="1" applyAlignment="1">
      <alignment horizontal="center"/>
    </xf>
    <xf numFmtId="181" fontId="54" fillId="34" borderId="0" xfId="0" applyNumberFormat="1" applyFont="1" applyFill="1" applyAlignment="1">
      <alignment/>
    </xf>
    <xf numFmtId="181" fontId="64" fillId="33" borderId="0" xfId="0" applyNumberFormat="1" applyFont="1" applyFill="1" applyAlignment="1">
      <alignment horizontal="center"/>
    </xf>
    <xf numFmtId="181" fontId="64" fillId="33" borderId="0" xfId="0" applyNumberFormat="1" applyFont="1" applyFill="1" applyBorder="1" applyAlignment="1">
      <alignment horizontal="center"/>
    </xf>
    <xf numFmtId="0" fontId="68" fillId="34" borderId="26" xfId="0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0" fontId="68" fillId="34" borderId="14" xfId="0" applyFont="1" applyFill="1" applyBorder="1" applyAlignment="1" applyProtection="1">
      <alignment horizontal="center"/>
      <protection/>
    </xf>
    <xf numFmtId="180" fontId="68" fillId="33" borderId="13" xfId="0" applyNumberFormat="1" applyFont="1" applyFill="1" applyBorder="1" applyAlignment="1" applyProtection="1">
      <alignment horizontal="center"/>
      <protection/>
    </xf>
    <xf numFmtId="180" fontId="68" fillId="34" borderId="33" xfId="0" applyNumberFormat="1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34" borderId="0" xfId="0" applyFont="1" applyFill="1" applyAlignment="1">
      <alignment/>
    </xf>
    <xf numFmtId="0" fontId="68" fillId="34" borderId="0" xfId="0" applyFont="1" applyFill="1" applyAlignment="1">
      <alignment horizontal="center"/>
    </xf>
    <xf numFmtId="0" fontId="68" fillId="34" borderId="0" xfId="0" applyFont="1" applyFill="1" applyBorder="1" applyAlignment="1">
      <alignment horizontal="center"/>
    </xf>
    <xf numFmtId="180" fontId="68" fillId="34" borderId="25" xfId="0" applyNumberFormat="1" applyFont="1" applyFill="1" applyBorder="1" applyAlignment="1" applyProtection="1">
      <alignment horizontal="center"/>
      <protection/>
    </xf>
    <xf numFmtId="180" fontId="68" fillId="34" borderId="26" xfId="0" applyNumberFormat="1" applyFont="1" applyFill="1" applyBorder="1" applyAlignment="1" applyProtection="1">
      <alignment horizontal="center"/>
      <protection/>
    </xf>
    <xf numFmtId="180" fontId="68" fillId="34" borderId="33" xfId="0" applyNumberFormat="1" applyFont="1" applyFill="1" applyBorder="1" applyAlignment="1" applyProtection="1">
      <alignment horizontal="center"/>
      <protection/>
    </xf>
    <xf numFmtId="0" fontId="68" fillId="34" borderId="17" xfId="0" applyFont="1" applyFill="1" applyBorder="1" applyAlignment="1">
      <alignment/>
    </xf>
    <xf numFmtId="0" fontId="68" fillId="33" borderId="0" xfId="0" applyFont="1" applyFill="1" applyAlignment="1">
      <alignment horizontal="left"/>
    </xf>
    <xf numFmtId="0" fontId="68" fillId="33" borderId="0" xfId="0" applyFont="1" applyFill="1" applyBorder="1" applyAlignment="1">
      <alignment horizontal="left"/>
    </xf>
    <xf numFmtId="0" fontId="68" fillId="34" borderId="0" xfId="0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 vertical="center" wrapText="1"/>
    </xf>
    <xf numFmtId="180" fontId="68" fillId="34" borderId="14" xfId="0" applyNumberFormat="1" applyFont="1" applyFill="1" applyBorder="1" applyAlignment="1" applyProtection="1">
      <alignment horizontal="center"/>
      <protection/>
    </xf>
    <xf numFmtId="0" fontId="54" fillId="33" borderId="25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>
      <alignment horizontal="center" vertical="center"/>
    </xf>
    <xf numFmtId="0" fontId="56" fillId="33" borderId="25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180" fontId="54" fillId="33" borderId="13" xfId="0" applyNumberFormat="1" applyFont="1" applyFill="1" applyBorder="1" applyAlignment="1" applyProtection="1">
      <alignment horizontal="center" vertical="center"/>
      <protection/>
    </xf>
    <xf numFmtId="181" fontId="58" fillId="34" borderId="22" xfId="0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left"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6" fillId="33" borderId="37" xfId="0" applyFont="1" applyFill="1" applyBorder="1" applyAlignment="1" applyProtection="1">
      <alignment horizontal="center" vertical="center"/>
      <protection/>
    </xf>
    <xf numFmtId="0" fontId="56" fillId="33" borderId="38" xfId="0" applyFont="1" applyFill="1" applyBorder="1" applyAlignment="1" applyProtection="1">
      <alignment horizontal="center" vertical="center"/>
      <protection/>
    </xf>
    <xf numFmtId="0" fontId="56" fillId="33" borderId="31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0" fontId="54" fillId="33" borderId="17" xfId="0" applyFont="1" applyFill="1" applyBorder="1" applyAlignment="1">
      <alignment horizontal="right"/>
    </xf>
    <xf numFmtId="17" fontId="56" fillId="33" borderId="10" xfId="0" applyNumberFormat="1" applyFont="1" applyFill="1" applyBorder="1" applyAlignment="1">
      <alignment horizontal="center" vertical="center" wrapText="1"/>
    </xf>
    <xf numFmtId="17" fontId="56" fillId="33" borderId="11" xfId="0" applyNumberFormat="1" applyFont="1" applyFill="1" applyBorder="1" applyAlignment="1">
      <alignment horizontal="center" vertical="center" wrapText="1"/>
    </xf>
    <xf numFmtId="17" fontId="56" fillId="33" borderId="12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2"/>
  <sheetViews>
    <sheetView showGridLines="0" tabSelected="1" zoomScale="80" zoomScaleNormal="80" zoomScalePageLayoutView="0" workbookViewId="0" topLeftCell="A4">
      <selection activeCell="B65" sqref="B65:O65"/>
    </sheetView>
  </sheetViews>
  <sheetFormatPr defaultColWidth="10.796875" defaultRowHeight="15"/>
  <cols>
    <col min="1" max="1" width="8.3984375" style="2" customWidth="1"/>
    <col min="2" max="2" width="5.69921875" style="36" customWidth="1"/>
    <col min="3" max="3" width="5" style="36" customWidth="1"/>
    <col min="4" max="4" width="6.59765625" style="2" customWidth="1"/>
    <col min="5" max="5" width="6" style="2" customWidth="1"/>
    <col min="6" max="6" width="0.1015625" style="131" customWidth="1"/>
    <col min="7" max="7" width="5.8984375" style="1" customWidth="1"/>
    <col min="8" max="8" width="6.19921875" style="117" customWidth="1"/>
    <col min="9" max="9" width="8.19921875" style="36" customWidth="1"/>
    <col min="10" max="10" width="5.69921875" style="2" customWidth="1"/>
    <col min="11" max="11" width="5.3984375" style="2" customWidth="1"/>
    <col min="12" max="13" width="6.3984375" style="2" customWidth="1"/>
    <col min="14" max="14" width="0.1015625" style="131" customWidth="1"/>
    <col min="15" max="15" width="5.8984375" style="1" customWidth="1"/>
    <col min="16" max="16" width="7" style="2" customWidth="1"/>
    <col min="17" max="17" width="1.8984375" style="26" customWidth="1"/>
    <col min="18" max="18" width="10.796875" style="10" customWidth="1"/>
    <col min="19" max="16384" width="10.796875" style="11" customWidth="1"/>
  </cols>
  <sheetData>
    <row r="1" spans="1:18" s="7" customFormat="1" ht="33.75" customHeight="1" thickBot="1">
      <c r="A1" s="163" t="s">
        <v>113</v>
      </c>
      <c r="B1" s="163"/>
      <c r="C1" s="163"/>
      <c r="D1" s="163"/>
      <c r="E1" s="163"/>
      <c r="F1" s="163"/>
      <c r="G1" s="163"/>
      <c r="H1" s="164"/>
      <c r="I1" s="163"/>
      <c r="J1" s="163"/>
      <c r="K1" s="163"/>
      <c r="L1" s="163"/>
      <c r="M1" s="163"/>
      <c r="N1" s="163"/>
      <c r="O1" s="163"/>
      <c r="P1" s="164"/>
      <c r="Q1" s="5"/>
      <c r="R1" s="6"/>
    </row>
    <row r="2" spans="1:17" ht="16.5" customHeight="1" thickTop="1">
      <c r="A2" s="157" t="s">
        <v>10</v>
      </c>
      <c r="B2" s="167" t="s">
        <v>109</v>
      </c>
      <c r="C2" s="37" t="s">
        <v>6</v>
      </c>
      <c r="D2" s="8" t="s">
        <v>6</v>
      </c>
      <c r="E2" s="150" t="s">
        <v>106</v>
      </c>
      <c r="F2" s="121"/>
      <c r="G2" s="153" t="s">
        <v>107</v>
      </c>
      <c r="H2" s="111" t="s">
        <v>7</v>
      </c>
      <c r="I2" s="160" t="s">
        <v>10</v>
      </c>
      <c r="J2" s="167" t="s">
        <v>109</v>
      </c>
      <c r="K2" s="8" t="s">
        <v>6</v>
      </c>
      <c r="L2" s="8" t="s">
        <v>6</v>
      </c>
      <c r="M2" s="150" t="s">
        <v>106</v>
      </c>
      <c r="N2" s="121"/>
      <c r="O2" s="153" t="s">
        <v>107</v>
      </c>
      <c r="P2" s="48" t="s">
        <v>7</v>
      </c>
      <c r="Q2" s="9"/>
    </row>
    <row r="3" spans="1:17" ht="15.75" customHeight="1">
      <c r="A3" s="158"/>
      <c r="B3" s="168"/>
      <c r="C3" s="38" t="s">
        <v>8</v>
      </c>
      <c r="D3" s="12" t="s">
        <v>9</v>
      </c>
      <c r="E3" s="151"/>
      <c r="F3" s="122" t="s">
        <v>19</v>
      </c>
      <c r="G3" s="154"/>
      <c r="H3" s="112" t="s">
        <v>3</v>
      </c>
      <c r="I3" s="161"/>
      <c r="J3" s="168"/>
      <c r="K3" s="12" t="s">
        <v>8</v>
      </c>
      <c r="L3" s="12" t="s">
        <v>9</v>
      </c>
      <c r="M3" s="151"/>
      <c r="N3" s="122" t="s">
        <v>19</v>
      </c>
      <c r="O3" s="154"/>
      <c r="P3" s="49" t="s">
        <v>3</v>
      </c>
      <c r="Q3" s="9"/>
    </row>
    <row r="4" spans="1:20" ht="16.5">
      <c r="A4" s="159"/>
      <c r="B4" s="169"/>
      <c r="C4" s="39" t="s">
        <v>11</v>
      </c>
      <c r="D4" s="13" t="s">
        <v>11</v>
      </c>
      <c r="E4" s="152"/>
      <c r="F4" s="123"/>
      <c r="G4" s="155"/>
      <c r="H4" s="113" t="s">
        <v>5</v>
      </c>
      <c r="I4" s="162"/>
      <c r="J4" s="169"/>
      <c r="K4" s="13" t="s">
        <v>11</v>
      </c>
      <c r="L4" s="13" t="s">
        <v>11</v>
      </c>
      <c r="M4" s="152"/>
      <c r="N4" s="123"/>
      <c r="O4" s="155"/>
      <c r="P4" s="50" t="s">
        <v>5</v>
      </c>
      <c r="Q4" s="14"/>
      <c r="S4" s="10"/>
      <c r="T4" s="10"/>
    </row>
    <row r="5" spans="1:20" ht="19.5">
      <c r="A5" s="54" t="s">
        <v>21</v>
      </c>
      <c r="B5" s="40">
        <v>72</v>
      </c>
      <c r="C5" s="80">
        <v>22</v>
      </c>
      <c r="D5" s="16">
        <f>B5-C5</f>
        <v>50</v>
      </c>
      <c r="E5" s="17">
        <f>D5/10</f>
        <v>5</v>
      </c>
      <c r="F5" s="124">
        <v>5</v>
      </c>
      <c r="G5" s="66">
        <v>1</v>
      </c>
      <c r="H5" s="51">
        <f>SUM(F5:G5)</f>
        <v>6</v>
      </c>
      <c r="I5" s="60" t="s">
        <v>104</v>
      </c>
      <c r="J5" s="45">
        <v>6</v>
      </c>
      <c r="K5" s="18">
        <v>0</v>
      </c>
      <c r="L5" s="143">
        <f>J5-K5</f>
        <v>6</v>
      </c>
      <c r="M5" s="17">
        <v>1</v>
      </c>
      <c r="N5" s="124">
        <v>1</v>
      </c>
      <c r="O5" s="66"/>
      <c r="P5" s="51">
        <f>SUM(N5:O5)</f>
        <v>1</v>
      </c>
      <c r="Q5" s="14"/>
      <c r="S5" s="10"/>
      <c r="T5" s="10"/>
    </row>
    <row r="6" spans="1:20" ht="19.5">
      <c r="A6" s="54" t="s">
        <v>22</v>
      </c>
      <c r="B6" s="40">
        <v>52</v>
      </c>
      <c r="C6" s="80">
        <v>6</v>
      </c>
      <c r="D6" s="16">
        <f aca="true" t="shared" si="0" ref="D6:D49">B6-C6</f>
        <v>46</v>
      </c>
      <c r="E6" s="17">
        <f aca="true" t="shared" si="1" ref="E6:E49">D6/10</f>
        <v>4.6</v>
      </c>
      <c r="F6" s="124">
        <v>5</v>
      </c>
      <c r="G6" s="66"/>
      <c r="H6" s="51">
        <f aca="true" t="shared" si="2" ref="H6:H48">SUM(F6:G6)</f>
        <v>5</v>
      </c>
      <c r="I6" s="141" t="s">
        <v>61</v>
      </c>
      <c r="J6" s="85">
        <v>47</v>
      </c>
      <c r="K6" s="85">
        <v>3</v>
      </c>
      <c r="L6" s="143">
        <f aca="true" t="shared" si="3" ref="L6:L49">J6-K6</f>
        <v>44</v>
      </c>
      <c r="M6" s="17">
        <f aca="true" t="shared" si="4" ref="M6:M49">L6/10</f>
        <v>4.4</v>
      </c>
      <c r="N6" s="142">
        <v>4</v>
      </c>
      <c r="O6" s="71"/>
      <c r="P6" s="76">
        <f aca="true" t="shared" si="5" ref="P6:P17">SUM(N6:O6)</f>
        <v>4</v>
      </c>
      <c r="Q6" s="14"/>
      <c r="S6" s="10"/>
      <c r="T6" s="10"/>
    </row>
    <row r="7" spans="1:20" ht="19.5">
      <c r="A7" s="54" t="s">
        <v>23</v>
      </c>
      <c r="B7" s="40">
        <v>74</v>
      </c>
      <c r="C7" s="80">
        <v>4</v>
      </c>
      <c r="D7" s="16">
        <f t="shared" si="0"/>
        <v>70</v>
      </c>
      <c r="E7" s="17">
        <f t="shared" si="1"/>
        <v>7</v>
      </c>
      <c r="F7" s="124">
        <v>7</v>
      </c>
      <c r="G7" s="66"/>
      <c r="H7" s="51">
        <f t="shared" si="2"/>
        <v>7</v>
      </c>
      <c r="I7" s="57" t="s">
        <v>62</v>
      </c>
      <c r="J7" s="20">
        <v>30</v>
      </c>
      <c r="K7" s="15">
        <v>0</v>
      </c>
      <c r="L7" s="143">
        <f t="shared" si="3"/>
        <v>30</v>
      </c>
      <c r="M7" s="17">
        <f t="shared" si="4"/>
        <v>3</v>
      </c>
      <c r="N7" s="133">
        <v>3</v>
      </c>
      <c r="O7" s="66" t="s">
        <v>2</v>
      </c>
      <c r="P7" s="51">
        <f t="shared" si="5"/>
        <v>3</v>
      </c>
      <c r="Q7" s="14"/>
      <c r="S7" s="10"/>
      <c r="T7" s="10"/>
    </row>
    <row r="8" spans="1:17" ht="19.5">
      <c r="A8" s="54" t="s">
        <v>24</v>
      </c>
      <c r="B8" s="40">
        <v>41</v>
      </c>
      <c r="C8" s="81">
        <v>12</v>
      </c>
      <c r="D8" s="16">
        <f t="shared" si="0"/>
        <v>29</v>
      </c>
      <c r="E8" s="17">
        <f t="shared" si="1"/>
        <v>2.9</v>
      </c>
      <c r="F8" s="124">
        <v>3</v>
      </c>
      <c r="G8" s="66"/>
      <c r="H8" s="51">
        <f t="shared" si="2"/>
        <v>3</v>
      </c>
      <c r="I8" s="57" t="s">
        <v>63</v>
      </c>
      <c r="J8" s="20">
        <v>20</v>
      </c>
      <c r="K8" s="15">
        <v>1</v>
      </c>
      <c r="L8" s="143">
        <f t="shared" si="3"/>
        <v>19</v>
      </c>
      <c r="M8" s="17">
        <f t="shared" si="4"/>
        <v>1.9</v>
      </c>
      <c r="N8" s="133">
        <v>2</v>
      </c>
      <c r="O8" s="66"/>
      <c r="P8" s="51">
        <f t="shared" si="5"/>
        <v>2</v>
      </c>
      <c r="Q8" s="14"/>
    </row>
    <row r="9" spans="1:17" ht="19.5">
      <c r="A9" s="54" t="s">
        <v>25</v>
      </c>
      <c r="B9" s="40">
        <v>21</v>
      </c>
      <c r="C9" s="81">
        <v>1</v>
      </c>
      <c r="D9" s="16">
        <f t="shared" si="0"/>
        <v>20</v>
      </c>
      <c r="E9" s="17">
        <f t="shared" si="1"/>
        <v>2</v>
      </c>
      <c r="F9" s="124">
        <v>2</v>
      </c>
      <c r="G9" s="67"/>
      <c r="H9" s="51">
        <f t="shared" si="2"/>
        <v>2</v>
      </c>
      <c r="I9" s="57" t="s">
        <v>64</v>
      </c>
      <c r="J9" s="20">
        <v>20</v>
      </c>
      <c r="K9" s="15">
        <v>2</v>
      </c>
      <c r="L9" s="143">
        <f t="shared" si="3"/>
        <v>18</v>
      </c>
      <c r="M9" s="17">
        <f t="shared" si="4"/>
        <v>1.8</v>
      </c>
      <c r="N9" s="133">
        <v>2</v>
      </c>
      <c r="O9" s="66"/>
      <c r="P9" s="51">
        <f t="shared" si="5"/>
        <v>2</v>
      </c>
      <c r="Q9" s="14"/>
    </row>
    <row r="10" spans="1:17" ht="19.5">
      <c r="A10" s="54" t="s">
        <v>26</v>
      </c>
      <c r="B10" s="40">
        <v>6</v>
      </c>
      <c r="C10" s="81">
        <v>0</v>
      </c>
      <c r="D10" s="16">
        <f t="shared" si="0"/>
        <v>6</v>
      </c>
      <c r="E10" s="17">
        <v>1</v>
      </c>
      <c r="F10" s="124">
        <v>1</v>
      </c>
      <c r="G10" s="66"/>
      <c r="H10" s="51">
        <f t="shared" si="2"/>
        <v>1</v>
      </c>
      <c r="I10" s="57" t="s">
        <v>65</v>
      </c>
      <c r="J10" s="89">
        <v>30</v>
      </c>
      <c r="K10" s="18">
        <v>6</v>
      </c>
      <c r="L10" s="143">
        <f t="shared" si="3"/>
        <v>24</v>
      </c>
      <c r="M10" s="17">
        <f t="shared" si="4"/>
        <v>2.4</v>
      </c>
      <c r="N10" s="133">
        <v>2</v>
      </c>
      <c r="O10" s="66"/>
      <c r="P10" s="51">
        <f t="shared" si="5"/>
        <v>2</v>
      </c>
      <c r="Q10" s="14"/>
    </row>
    <row r="11" spans="1:17" ht="18" customHeight="1">
      <c r="A11" s="54" t="s">
        <v>27</v>
      </c>
      <c r="B11" s="145">
        <v>54</v>
      </c>
      <c r="C11" s="146">
        <v>4</v>
      </c>
      <c r="D11" s="147">
        <f t="shared" si="0"/>
        <v>50</v>
      </c>
      <c r="E11" s="148">
        <f t="shared" si="1"/>
        <v>5</v>
      </c>
      <c r="F11" s="124">
        <v>5</v>
      </c>
      <c r="G11" s="66"/>
      <c r="H11" s="149">
        <f t="shared" si="2"/>
        <v>5</v>
      </c>
      <c r="I11" s="57" t="s">
        <v>66</v>
      </c>
      <c r="J11" s="45">
        <v>51</v>
      </c>
      <c r="K11" s="18">
        <v>1</v>
      </c>
      <c r="L11" s="143">
        <f t="shared" si="3"/>
        <v>50</v>
      </c>
      <c r="M11" s="17">
        <f t="shared" si="4"/>
        <v>5</v>
      </c>
      <c r="N11" s="133">
        <v>5</v>
      </c>
      <c r="O11" s="66">
        <v>1</v>
      </c>
      <c r="P11" s="51">
        <f t="shared" si="5"/>
        <v>6</v>
      </c>
      <c r="Q11" s="14"/>
    </row>
    <row r="12" spans="1:17" ht="19.5">
      <c r="A12" s="54" t="s">
        <v>28</v>
      </c>
      <c r="B12" s="40">
        <v>52</v>
      </c>
      <c r="C12" s="81">
        <v>3</v>
      </c>
      <c r="D12" s="16">
        <f t="shared" si="0"/>
        <v>49</v>
      </c>
      <c r="E12" s="17">
        <f t="shared" si="1"/>
        <v>4.9</v>
      </c>
      <c r="F12" s="124">
        <v>5</v>
      </c>
      <c r="G12" s="67"/>
      <c r="H12" s="51">
        <f t="shared" si="2"/>
        <v>5</v>
      </c>
      <c r="I12" s="58" t="s">
        <v>69</v>
      </c>
      <c r="J12" s="45">
        <v>32</v>
      </c>
      <c r="K12" s="85">
        <v>0</v>
      </c>
      <c r="L12" s="143">
        <f t="shared" si="3"/>
        <v>32</v>
      </c>
      <c r="M12" s="17">
        <f t="shared" si="4"/>
        <v>3.2</v>
      </c>
      <c r="N12" s="133">
        <v>3</v>
      </c>
      <c r="O12" s="66">
        <v>1</v>
      </c>
      <c r="P12" s="51">
        <f t="shared" si="5"/>
        <v>4</v>
      </c>
      <c r="Q12" s="14"/>
    </row>
    <row r="13" spans="1:17" ht="19.5">
      <c r="A13" s="54" t="s">
        <v>29</v>
      </c>
      <c r="B13" s="40">
        <v>32</v>
      </c>
      <c r="C13" s="81">
        <v>3</v>
      </c>
      <c r="D13" s="16">
        <f t="shared" si="0"/>
        <v>29</v>
      </c>
      <c r="E13" s="17">
        <f t="shared" si="1"/>
        <v>2.9</v>
      </c>
      <c r="F13" s="124">
        <v>3</v>
      </c>
      <c r="G13" s="67"/>
      <c r="H13" s="51">
        <f t="shared" si="2"/>
        <v>3</v>
      </c>
      <c r="I13" s="72" t="s">
        <v>103</v>
      </c>
      <c r="J13" s="45">
        <v>19</v>
      </c>
      <c r="K13" s="20">
        <v>1</v>
      </c>
      <c r="L13" s="143">
        <f t="shared" si="3"/>
        <v>18</v>
      </c>
      <c r="M13" s="17">
        <f t="shared" si="4"/>
        <v>1.8</v>
      </c>
      <c r="N13" s="133">
        <v>2</v>
      </c>
      <c r="O13" s="67"/>
      <c r="P13" s="51">
        <f t="shared" si="5"/>
        <v>2</v>
      </c>
      <c r="Q13" s="14"/>
    </row>
    <row r="14" spans="1:17" ht="19.5">
      <c r="A14" s="54" t="s">
        <v>30</v>
      </c>
      <c r="B14" s="40">
        <v>37</v>
      </c>
      <c r="C14" s="81">
        <v>2</v>
      </c>
      <c r="D14" s="16">
        <f t="shared" si="0"/>
        <v>35</v>
      </c>
      <c r="E14" s="17">
        <f t="shared" si="1"/>
        <v>3.5</v>
      </c>
      <c r="F14" s="124">
        <v>4</v>
      </c>
      <c r="G14" s="67"/>
      <c r="H14" s="51">
        <f t="shared" si="2"/>
        <v>4</v>
      </c>
      <c r="I14" s="57" t="s">
        <v>67</v>
      </c>
      <c r="J14" s="45">
        <v>40</v>
      </c>
      <c r="K14" s="20">
        <v>4</v>
      </c>
      <c r="L14" s="143">
        <f t="shared" si="3"/>
        <v>36</v>
      </c>
      <c r="M14" s="17">
        <f t="shared" si="4"/>
        <v>3.6</v>
      </c>
      <c r="N14" s="133">
        <v>4</v>
      </c>
      <c r="O14" s="67"/>
      <c r="P14" s="51">
        <f t="shared" si="5"/>
        <v>4</v>
      </c>
      <c r="Q14" s="14"/>
    </row>
    <row r="15" spans="1:17" ht="19.5">
      <c r="A15" s="54" t="s">
        <v>31</v>
      </c>
      <c r="B15" s="41">
        <v>45</v>
      </c>
      <c r="C15" s="82">
        <v>2</v>
      </c>
      <c r="D15" s="16">
        <f t="shared" si="0"/>
        <v>43</v>
      </c>
      <c r="E15" s="17">
        <f t="shared" si="1"/>
        <v>4.3</v>
      </c>
      <c r="F15" s="124">
        <v>4</v>
      </c>
      <c r="G15" s="66"/>
      <c r="H15" s="51">
        <f t="shared" si="2"/>
        <v>4</v>
      </c>
      <c r="I15" s="60" t="s">
        <v>68</v>
      </c>
      <c r="J15" s="45">
        <v>18</v>
      </c>
      <c r="K15" s="20">
        <v>3</v>
      </c>
      <c r="L15" s="143">
        <f t="shared" si="3"/>
        <v>15</v>
      </c>
      <c r="M15" s="17">
        <f t="shared" si="4"/>
        <v>1.5</v>
      </c>
      <c r="N15" s="133">
        <v>2</v>
      </c>
      <c r="O15" s="66"/>
      <c r="P15" s="51">
        <f t="shared" si="5"/>
        <v>2</v>
      </c>
      <c r="Q15" s="14"/>
    </row>
    <row r="16" spans="1:17" ht="19.5">
      <c r="A16" s="54" t="s">
        <v>32</v>
      </c>
      <c r="B16" s="41">
        <v>50</v>
      </c>
      <c r="C16" s="82">
        <v>3</v>
      </c>
      <c r="D16" s="16">
        <f t="shared" si="0"/>
        <v>47</v>
      </c>
      <c r="E16" s="17">
        <f t="shared" si="1"/>
        <v>4.7</v>
      </c>
      <c r="F16" s="124">
        <v>5</v>
      </c>
      <c r="G16" s="66">
        <v>1</v>
      </c>
      <c r="H16" s="51">
        <f t="shared" si="2"/>
        <v>6</v>
      </c>
      <c r="I16" s="58" t="s">
        <v>20</v>
      </c>
      <c r="J16" s="45">
        <v>31</v>
      </c>
      <c r="K16" s="83">
        <v>5</v>
      </c>
      <c r="L16" s="143">
        <f t="shared" si="3"/>
        <v>26</v>
      </c>
      <c r="M16" s="17">
        <f t="shared" si="4"/>
        <v>2.6</v>
      </c>
      <c r="N16" s="134">
        <v>3</v>
      </c>
      <c r="O16" s="67"/>
      <c r="P16" s="51">
        <f t="shared" si="5"/>
        <v>3</v>
      </c>
      <c r="Q16" s="14"/>
    </row>
    <row r="17" spans="1:17" ht="19.5">
      <c r="A17" s="54" t="s">
        <v>33</v>
      </c>
      <c r="B17" s="41">
        <v>37</v>
      </c>
      <c r="C17" s="82">
        <v>1</v>
      </c>
      <c r="D17" s="16">
        <f t="shared" si="0"/>
        <v>36</v>
      </c>
      <c r="E17" s="17">
        <f t="shared" si="1"/>
        <v>3.6</v>
      </c>
      <c r="F17" s="124">
        <v>4</v>
      </c>
      <c r="G17" s="66"/>
      <c r="H17" s="51">
        <f t="shared" si="2"/>
        <v>4</v>
      </c>
      <c r="I17" s="79" t="s">
        <v>108</v>
      </c>
      <c r="J17" s="15">
        <v>24</v>
      </c>
      <c r="K17" s="15">
        <v>7</v>
      </c>
      <c r="L17" s="143">
        <f t="shared" si="3"/>
        <v>17</v>
      </c>
      <c r="M17" s="17">
        <f t="shared" si="4"/>
        <v>1.7</v>
      </c>
      <c r="N17" s="121">
        <v>2</v>
      </c>
      <c r="O17" s="67"/>
      <c r="P17" s="51">
        <f t="shared" si="5"/>
        <v>2</v>
      </c>
      <c r="Q17" s="14"/>
    </row>
    <row r="18" spans="1:17" ht="19.5">
      <c r="A18" s="54" t="s">
        <v>34</v>
      </c>
      <c r="B18" s="41">
        <v>50</v>
      </c>
      <c r="C18" s="82">
        <v>3</v>
      </c>
      <c r="D18" s="16">
        <f t="shared" si="0"/>
        <v>47</v>
      </c>
      <c r="E18" s="17">
        <f t="shared" si="1"/>
        <v>4.7</v>
      </c>
      <c r="F18" s="124">
        <v>5</v>
      </c>
      <c r="G18" s="67">
        <v>1</v>
      </c>
      <c r="H18" s="51">
        <f t="shared" si="2"/>
        <v>6</v>
      </c>
      <c r="I18" s="75" t="s">
        <v>70</v>
      </c>
      <c r="J18" s="89">
        <v>50</v>
      </c>
      <c r="K18" s="85">
        <v>3</v>
      </c>
      <c r="L18" s="143">
        <f t="shared" si="3"/>
        <v>47</v>
      </c>
      <c r="M18" s="17">
        <f t="shared" si="4"/>
        <v>4.7</v>
      </c>
      <c r="N18" s="133">
        <v>5</v>
      </c>
      <c r="O18" s="71"/>
      <c r="P18" s="76">
        <f aca="true" t="shared" si="6" ref="P18:P33">SUM(N18:O18)</f>
        <v>5</v>
      </c>
      <c r="Q18" s="14"/>
    </row>
    <row r="19" spans="1:17" ht="19.5">
      <c r="A19" s="54" t="s">
        <v>35</v>
      </c>
      <c r="B19" s="40">
        <v>40</v>
      </c>
      <c r="C19" s="81">
        <v>3</v>
      </c>
      <c r="D19" s="16">
        <f t="shared" si="0"/>
        <v>37</v>
      </c>
      <c r="E19" s="17">
        <f t="shared" si="1"/>
        <v>3.7</v>
      </c>
      <c r="F19" s="124">
        <v>4</v>
      </c>
      <c r="G19" s="66"/>
      <c r="H19" s="51">
        <f t="shared" si="2"/>
        <v>4</v>
      </c>
      <c r="I19" s="60" t="s">
        <v>71</v>
      </c>
      <c r="J19" s="45">
        <v>41</v>
      </c>
      <c r="K19" s="20">
        <v>4</v>
      </c>
      <c r="L19" s="143">
        <f t="shared" si="3"/>
        <v>37</v>
      </c>
      <c r="M19" s="17">
        <f t="shared" si="4"/>
        <v>3.7</v>
      </c>
      <c r="N19" s="133">
        <v>4</v>
      </c>
      <c r="O19" s="66">
        <v>1</v>
      </c>
      <c r="P19" s="51">
        <f t="shared" si="6"/>
        <v>5</v>
      </c>
      <c r="Q19" s="14"/>
    </row>
    <row r="20" spans="1:17" ht="19.5">
      <c r="A20" s="54" t="s">
        <v>36</v>
      </c>
      <c r="B20" s="40">
        <v>40</v>
      </c>
      <c r="C20" s="44">
        <v>4</v>
      </c>
      <c r="D20" s="16">
        <f t="shared" si="0"/>
        <v>36</v>
      </c>
      <c r="E20" s="17">
        <f t="shared" si="1"/>
        <v>3.6</v>
      </c>
      <c r="F20" s="124">
        <v>4</v>
      </c>
      <c r="G20" s="66" t="s">
        <v>2</v>
      </c>
      <c r="H20" s="51">
        <f t="shared" si="2"/>
        <v>4</v>
      </c>
      <c r="I20" s="60" t="s">
        <v>72</v>
      </c>
      <c r="J20" s="45">
        <v>28</v>
      </c>
      <c r="K20" s="20">
        <v>1</v>
      </c>
      <c r="L20" s="143">
        <f t="shared" si="3"/>
        <v>27</v>
      </c>
      <c r="M20" s="17">
        <f t="shared" si="4"/>
        <v>2.7</v>
      </c>
      <c r="N20" s="133">
        <v>3</v>
      </c>
      <c r="O20" s="66" t="s">
        <v>101</v>
      </c>
      <c r="P20" s="51">
        <f t="shared" si="6"/>
        <v>3</v>
      </c>
      <c r="Q20" s="14"/>
    </row>
    <row r="21" spans="1:17" ht="19.5" customHeight="1">
      <c r="A21" s="55" t="s">
        <v>114</v>
      </c>
      <c r="B21" s="40">
        <v>34</v>
      </c>
      <c r="C21" s="44">
        <v>33</v>
      </c>
      <c r="D21" s="16">
        <f t="shared" si="0"/>
        <v>1</v>
      </c>
      <c r="E21" s="17">
        <v>1</v>
      </c>
      <c r="F21" s="124">
        <v>1</v>
      </c>
      <c r="G21" s="66"/>
      <c r="H21" s="51">
        <f t="shared" si="2"/>
        <v>1</v>
      </c>
      <c r="I21" s="60" t="s">
        <v>73</v>
      </c>
      <c r="J21" s="45">
        <v>13</v>
      </c>
      <c r="K21" s="20">
        <v>1</v>
      </c>
      <c r="L21" s="143">
        <f t="shared" si="3"/>
        <v>12</v>
      </c>
      <c r="M21" s="17">
        <f t="shared" si="4"/>
        <v>1.2</v>
      </c>
      <c r="N21" s="133">
        <v>1</v>
      </c>
      <c r="O21" s="66"/>
      <c r="P21" s="51">
        <f t="shared" si="6"/>
        <v>1</v>
      </c>
      <c r="Q21" s="14"/>
    </row>
    <row r="22" spans="1:17" ht="19.5">
      <c r="A22" s="54" t="s">
        <v>37</v>
      </c>
      <c r="B22" s="40">
        <v>12</v>
      </c>
      <c r="C22" s="80">
        <v>0</v>
      </c>
      <c r="D22" s="16">
        <f t="shared" si="0"/>
        <v>12</v>
      </c>
      <c r="E22" s="17">
        <v>1</v>
      </c>
      <c r="F22" s="124">
        <v>1</v>
      </c>
      <c r="G22" s="66" t="s">
        <v>2</v>
      </c>
      <c r="H22" s="51">
        <f t="shared" si="2"/>
        <v>1</v>
      </c>
      <c r="I22" s="60" t="s">
        <v>74</v>
      </c>
      <c r="J22" s="92">
        <v>29</v>
      </c>
      <c r="K22" s="20">
        <v>2</v>
      </c>
      <c r="L22" s="143">
        <f t="shared" si="3"/>
        <v>27</v>
      </c>
      <c r="M22" s="17">
        <f t="shared" si="4"/>
        <v>2.7</v>
      </c>
      <c r="N22" s="133">
        <v>3</v>
      </c>
      <c r="O22" s="66">
        <v>1</v>
      </c>
      <c r="P22" s="51">
        <f t="shared" si="6"/>
        <v>4</v>
      </c>
      <c r="Q22" s="14"/>
    </row>
    <row r="23" spans="1:17" ht="19.5">
      <c r="A23" s="54" t="s">
        <v>38</v>
      </c>
      <c r="B23" s="40">
        <v>18</v>
      </c>
      <c r="C23" s="80">
        <v>2</v>
      </c>
      <c r="D23" s="16">
        <f t="shared" si="0"/>
        <v>16</v>
      </c>
      <c r="E23" s="17">
        <f t="shared" si="1"/>
        <v>1.6</v>
      </c>
      <c r="F23" s="124">
        <v>2</v>
      </c>
      <c r="G23" s="66">
        <v>1</v>
      </c>
      <c r="H23" s="51">
        <f t="shared" si="2"/>
        <v>3</v>
      </c>
      <c r="I23" s="60" t="s">
        <v>75</v>
      </c>
      <c r="J23" s="90">
        <v>28</v>
      </c>
      <c r="K23" s="20">
        <v>4</v>
      </c>
      <c r="L23" s="143">
        <f t="shared" si="3"/>
        <v>24</v>
      </c>
      <c r="M23" s="17">
        <f t="shared" si="4"/>
        <v>2.4</v>
      </c>
      <c r="N23" s="133">
        <v>2</v>
      </c>
      <c r="O23" s="66">
        <v>1</v>
      </c>
      <c r="P23" s="51">
        <f t="shared" si="6"/>
        <v>3</v>
      </c>
      <c r="Q23" s="14"/>
    </row>
    <row r="24" spans="1:17" ht="19.5">
      <c r="A24" s="54" t="s">
        <v>39</v>
      </c>
      <c r="B24" s="40">
        <v>86</v>
      </c>
      <c r="C24" s="80">
        <v>2</v>
      </c>
      <c r="D24" s="16">
        <f t="shared" si="0"/>
        <v>84</v>
      </c>
      <c r="E24" s="17">
        <f t="shared" si="1"/>
        <v>8.4</v>
      </c>
      <c r="F24" s="124">
        <v>8</v>
      </c>
      <c r="G24" s="66"/>
      <c r="H24" s="51">
        <f t="shared" si="2"/>
        <v>8</v>
      </c>
      <c r="I24" s="60" t="s">
        <v>76</v>
      </c>
      <c r="J24" s="90">
        <v>41</v>
      </c>
      <c r="K24" s="20">
        <v>0</v>
      </c>
      <c r="L24" s="143">
        <f t="shared" si="3"/>
        <v>41</v>
      </c>
      <c r="M24" s="17">
        <f t="shared" si="4"/>
        <v>4.1</v>
      </c>
      <c r="N24" s="133">
        <v>4</v>
      </c>
      <c r="O24" s="66"/>
      <c r="P24" s="51">
        <f t="shared" si="6"/>
        <v>4</v>
      </c>
      <c r="Q24" s="14"/>
    </row>
    <row r="25" spans="1:17" ht="19.5">
      <c r="A25" s="54" t="s">
        <v>40</v>
      </c>
      <c r="B25" s="40">
        <v>41</v>
      </c>
      <c r="C25" s="80">
        <v>2</v>
      </c>
      <c r="D25" s="16">
        <f t="shared" si="0"/>
        <v>39</v>
      </c>
      <c r="E25" s="17">
        <f t="shared" si="1"/>
        <v>3.9</v>
      </c>
      <c r="F25" s="124">
        <v>4</v>
      </c>
      <c r="G25" s="66">
        <v>1</v>
      </c>
      <c r="H25" s="51">
        <f t="shared" si="2"/>
        <v>5</v>
      </c>
      <c r="I25" s="60" t="s">
        <v>42</v>
      </c>
      <c r="J25" s="90">
        <v>29</v>
      </c>
      <c r="K25" s="20">
        <v>4</v>
      </c>
      <c r="L25" s="143">
        <f t="shared" si="3"/>
        <v>25</v>
      </c>
      <c r="M25" s="17">
        <f t="shared" si="4"/>
        <v>2.5</v>
      </c>
      <c r="N25" s="133">
        <v>3</v>
      </c>
      <c r="O25" s="66"/>
      <c r="P25" s="51">
        <f t="shared" si="6"/>
        <v>3</v>
      </c>
      <c r="Q25" s="14"/>
    </row>
    <row r="26" spans="1:17" ht="19.5">
      <c r="A26" s="54" t="s">
        <v>41</v>
      </c>
      <c r="B26" s="40">
        <v>38</v>
      </c>
      <c r="C26" s="83">
        <v>6</v>
      </c>
      <c r="D26" s="16">
        <f t="shared" si="0"/>
        <v>32</v>
      </c>
      <c r="E26" s="17">
        <f t="shared" si="1"/>
        <v>3.2</v>
      </c>
      <c r="F26" s="124">
        <v>3</v>
      </c>
      <c r="G26" s="67" t="s">
        <v>2</v>
      </c>
      <c r="H26" s="51">
        <f t="shared" si="2"/>
        <v>3</v>
      </c>
      <c r="I26" s="60" t="s">
        <v>77</v>
      </c>
      <c r="J26" s="45">
        <v>35</v>
      </c>
      <c r="K26" s="20">
        <v>2</v>
      </c>
      <c r="L26" s="143">
        <f t="shared" si="3"/>
        <v>33</v>
      </c>
      <c r="M26" s="17">
        <f t="shared" si="4"/>
        <v>3.3</v>
      </c>
      <c r="N26" s="133">
        <v>3</v>
      </c>
      <c r="O26" s="66"/>
      <c r="P26" s="51">
        <f t="shared" si="6"/>
        <v>3</v>
      </c>
      <c r="Q26" s="14"/>
    </row>
    <row r="27" spans="1:17" ht="19.5">
      <c r="A27" s="54" t="s">
        <v>42</v>
      </c>
      <c r="B27" s="40">
        <v>32</v>
      </c>
      <c r="C27" s="83">
        <v>11</v>
      </c>
      <c r="D27" s="16">
        <f t="shared" si="0"/>
        <v>21</v>
      </c>
      <c r="E27" s="17">
        <f t="shared" si="1"/>
        <v>2.1</v>
      </c>
      <c r="F27" s="124">
        <v>2</v>
      </c>
      <c r="G27" s="67"/>
      <c r="H27" s="51">
        <f t="shared" si="2"/>
        <v>2</v>
      </c>
      <c r="I27" s="60" t="s">
        <v>78</v>
      </c>
      <c r="J27" s="45">
        <v>49</v>
      </c>
      <c r="K27" s="20">
        <v>6</v>
      </c>
      <c r="L27" s="143">
        <f t="shared" si="3"/>
        <v>43</v>
      </c>
      <c r="M27" s="17">
        <f t="shared" si="4"/>
        <v>4.3</v>
      </c>
      <c r="N27" s="133">
        <v>4</v>
      </c>
      <c r="O27" s="66"/>
      <c r="P27" s="51">
        <f t="shared" si="6"/>
        <v>4</v>
      </c>
      <c r="Q27" s="14"/>
    </row>
    <row r="28" spans="1:17" ht="19.5">
      <c r="A28" s="54" t="s">
        <v>115</v>
      </c>
      <c r="B28" s="140">
        <v>30</v>
      </c>
      <c r="C28" s="83">
        <v>29</v>
      </c>
      <c r="D28" s="16">
        <f t="shared" si="0"/>
        <v>1</v>
      </c>
      <c r="E28" s="17">
        <v>1</v>
      </c>
      <c r="F28" s="124">
        <v>1</v>
      </c>
      <c r="G28" s="67"/>
      <c r="H28" s="51">
        <f t="shared" si="2"/>
        <v>1</v>
      </c>
      <c r="I28" s="60" t="s">
        <v>79</v>
      </c>
      <c r="J28" s="45">
        <v>38</v>
      </c>
      <c r="K28" s="15">
        <v>7</v>
      </c>
      <c r="L28" s="143">
        <f t="shared" si="3"/>
        <v>31</v>
      </c>
      <c r="M28" s="17">
        <f t="shared" si="4"/>
        <v>3.1</v>
      </c>
      <c r="N28" s="133">
        <v>3</v>
      </c>
      <c r="O28" s="66" t="s">
        <v>16</v>
      </c>
      <c r="P28" s="51">
        <f t="shared" si="6"/>
        <v>3</v>
      </c>
      <c r="Q28" s="14"/>
    </row>
    <row r="29" spans="1:17" ht="19.5">
      <c r="A29" s="54" t="s">
        <v>43</v>
      </c>
      <c r="B29" s="19">
        <v>24</v>
      </c>
      <c r="C29" s="83">
        <v>6</v>
      </c>
      <c r="D29" s="16">
        <f t="shared" si="0"/>
        <v>18</v>
      </c>
      <c r="E29" s="17">
        <f t="shared" si="1"/>
        <v>1.8</v>
      </c>
      <c r="F29" s="124">
        <v>2</v>
      </c>
      <c r="G29" s="67"/>
      <c r="H29" s="51">
        <f t="shared" si="2"/>
        <v>2</v>
      </c>
      <c r="I29" s="60" t="s">
        <v>80</v>
      </c>
      <c r="J29" s="45">
        <v>38</v>
      </c>
      <c r="K29" s="15">
        <v>7</v>
      </c>
      <c r="L29" s="143">
        <f t="shared" si="3"/>
        <v>31</v>
      </c>
      <c r="M29" s="17">
        <f t="shared" si="4"/>
        <v>3.1</v>
      </c>
      <c r="N29" s="133">
        <v>3</v>
      </c>
      <c r="O29" s="66"/>
      <c r="P29" s="51">
        <f t="shared" si="6"/>
        <v>3</v>
      </c>
      <c r="Q29" s="14"/>
    </row>
    <row r="30" spans="1:17" ht="19.5">
      <c r="A30" s="54" t="s">
        <v>44</v>
      </c>
      <c r="B30" s="144">
        <v>29</v>
      </c>
      <c r="C30" s="83">
        <v>5</v>
      </c>
      <c r="D30" s="16">
        <f t="shared" si="0"/>
        <v>24</v>
      </c>
      <c r="E30" s="17">
        <f t="shared" si="1"/>
        <v>2.4</v>
      </c>
      <c r="F30" s="124">
        <v>2</v>
      </c>
      <c r="G30" s="67"/>
      <c r="H30" s="51">
        <f t="shared" si="2"/>
        <v>2</v>
      </c>
      <c r="I30" s="61" t="s">
        <v>81</v>
      </c>
      <c r="J30" s="45">
        <v>38</v>
      </c>
      <c r="K30" s="20">
        <v>1</v>
      </c>
      <c r="L30" s="143">
        <f t="shared" si="3"/>
        <v>37</v>
      </c>
      <c r="M30" s="17">
        <f t="shared" si="4"/>
        <v>3.7</v>
      </c>
      <c r="N30" s="133">
        <v>4</v>
      </c>
      <c r="O30" s="67"/>
      <c r="P30" s="51">
        <f t="shared" si="6"/>
        <v>4</v>
      </c>
      <c r="Q30" s="14"/>
    </row>
    <row r="31" spans="1:18" ht="19.5" customHeight="1">
      <c r="A31" s="54" t="s">
        <v>45</v>
      </c>
      <c r="B31" s="19">
        <v>28</v>
      </c>
      <c r="C31" s="83">
        <v>6</v>
      </c>
      <c r="D31" s="16">
        <f t="shared" si="0"/>
        <v>22</v>
      </c>
      <c r="E31" s="17">
        <f t="shared" si="1"/>
        <v>2.2</v>
      </c>
      <c r="F31" s="124">
        <v>2</v>
      </c>
      <c r="G31" s="67"/>
      <c r="H31" s="51">
        <f t="shared" si="2"/>
        <v>2</v>
      </c>
      <c r="I31" s="60" t="s">
        <v>82</v>
      </c>
      <c r="J31" s="45">
        <v>25</v>
      </c>
      <c r="K31" s="20">
        <v>1</v>
      </c>
      <c r="L31" s="143">
        <f t="shared" si="3"/>
        <v>24</v>
      </c>
      <c r="M31" s="17">
        <f t="shared" si="4"/>
        <v>2.4</v>
      </c>
      <c r="N31" s="133">
        <v>2</v>
      </c>
      <c r="O31" s="66" t="s">
        <v>2</v>
      </c>
      <c r="P31" s="51">
        <f t="shared" si="6"/>
        <v>2</v>
      </c>
      <c r="Q31" s="14"/>
      <c r="R31" s="21"/>
    </row>
    <row r="32" spans="1:18" ht="19.5">
      <c r="A32" s="56" t="s">
        <v>46</v>
      </c>
      <c r="B32" s="19">
        <v>37</v>
      </c>
      <c r="C32" s="83">
        <v>7</v>
      </c>
      <c r="D32" s="16">
        <f t="shared" si="0"/>
        <v>30</v>
      </c>
      <c r="E32" s="17">
        <f t="shared" si="1"/>
        <v>3</v>
      </c>
      <c r="F32" s="124">
        <v>3</v>
      </c>
      <c r="G32" s="67" t="s">
        <v>2</v>
      </c>
      <c r="H32" s="51">
        <f t="shared" si="2"/>
        <v>3</v>
      </c>
      <c r="I32" s="59" t="s">
        <v>83</v>
      </c>
      <c r="J32" s="45">
        <v>38</v>
      </c>
      <c r="K32" s="20">
        <v>0</v>
      </c>
      <c r="L32" s="143">
        <f t="shared" si="3"/>
        <v>38</v>
      </c>
      <c r="M32" s="17">
        <f t="shared" si="4"/>
        <v>3.8</v>
      </c>
      <c r="N32" s="133">
        <v>4</v>
      </c>
      <c r="O32" s="66"/>
      <c r="P32" s="51">
        <f t="shared" si="6"/>
        <v>4</v>
      </c>
      <c r="Q32" s="14"/>
      <c r="R32" s="21"/>
    </row>
    <row r="33" spans="1:18" ht="19.5">
      <c r="A33" s="54" t="s">
        <v>102</v>
      </c>
      <c r="B33" s="19">
        <v>33</v>
      </c>
      <c r="C33" s="83">
        <v>6</v>
      </c>
      <c r="D33" s="16">
        <f t="shared" si="0"/>
        <v>27</v>
      </c>
      <c r="E33" s="17">
        <f t="shared" si="1"/>
        <v>2.7</v>
      </c>
      <c r="F33" s="124">
        <v>3</v>
      </c>
      <c r="G33" s="67"/>
      <c r="H33" s="51">
        <f t="shared" si="2"/>
        <v>3</v>
      </c>
      <c r="I33" s="60" t="s">
        <v>84</v>
      </c>
      <c r="J33" s="45">
        <v>52</v>
      </c>
      <c r="K33" s="20">
        <v>13</v>
      </c>
      <c r="L33" s="143">
        <f t="shared" si="3"/>
        <v>39</v>
      </c>
      <c r="M33" s="17">
        <f t="shared" si="4"/>
        <v>3.9</v>
      </c>
      <c r="N33" s="133">
        <v>4</v>
      </c>
      <c r="O33" s="66">
        <v>1</v>
      </c>
      <c r="P33" s="51">
        <f t="shared" si="6"/>
        <v>5</v>
      </c>
      <c r="Q33" s="14"/>
      <c r="R33" s="21"/>
    </row>
    <row r="34" spans="1:17" ht="19.5">
      <c r="A34" s="70" t="s">
        <v>47</v>
      </c>
      <c r="B34" s="44">
        <v>58</v>
      </c>
      <c r="C34" s="83">
        <v>1</v>
      </c>
      <c r="D34" s="16">
        <f t="shared" si="0"/>
        <v>57</v>
      </c>
      <c r="E34" s="17">
        <f t="shared" si="1"/>
        <v>5.7</v>
      </c>
      <c r="F34" s="124">
        <v>6</v>
      </c>
      <c r="G34" s="67">
        <v>1</v>
      </c>
      <c r="H34" s="51">
        <f t="shared" si="2"/>
        <v>7</v>
      </c>
      <c r="I34" s="60" t="s">
        <v>85</v>
      </c>
      <c r="J34" s="91">
        <v>25</v>
      </c>
      <c r="K34" s="20">
        <v>4</v>
      </c>
      <c r="L34" s="143">
        <f t="shared" si="3"/>
        <v>21</v>
      </c>
      <c r="M34" s="17">
        <f t="shared" si="4"/>
        <v>2.1</v>
      </c>
      <c r="N34" s="133">
        <v>2</v>
      </c>
      <c r="O34" s="67">
        <v>1</v>
      </c>
      <c r="P34" s="51">
        <f aca="true" t="shared" si="7" ref="P34:P49">SUM(N34:O34)</f>
        <v>3</v>
      </c>
      <c r="Q34" s="14"/>
    </row>
    <row r="35" spans="1:17" ht="19.5">
      <c r="A35" s="54" t="s">
        <v>48</v>
      </c>
      <c r="B35" s="44">
        <v>45</v>
      </c>
      <c r="C35" s="83">
        <v>4</v>
      </c>
      <c r="D35" s="16">
        <f t="shared" si="0"/>
        <v>41</v>
      </c>
      <c r="E35" s="17">
        <f t="shared" si="1"/>
        <v>4.1</v>
      </c>
      <c r="F35" s="124">
        <v>4</v>
      </c>
      <c r="G35" s="67" t="s">
        <v>2</v>
      </c>
      <c r="H35" s="51">
        <f t="shared" si="2"/>
        <v>4</v>
      </c>
      <c r="I35" s="60" t="s">
        <v>86</v>
      </c>
      <c r="J35" s="91">
        <v>33</v>
      </c>
      <c r="K35" s="20">
        <v>3</v>
      </c>
      <c r="L35" s="143">
        <f t="shared" si="3"/>
        <v>30</v>
      </c>
      <c r="M35" s="17">
        <f t="shared" si="4"/>
        <v>3</v>
      </c>
      <c r="N35" s="133">
        <v>3</v>
      </c>
      <c r="O35" s="67" t="s">
        <v>2</v>
      </c>
      <c r="P35" s="51">
        <f t="shared" si="7"/>
        <v>3</v>
      </c>
      <c r="Q35" s="14"/>
    </row>
    <row r="36" spans="1:17" ht="19.5">
      <c r="A36" s="54" t="s">
        <v>49</v>
      </c>
      <c r="B36" s="42">
        <v>59</v>
      </c>
      <c r="C36" s="83">
        <v>3</v>
      </c>
      <c r="D36" s="16">
        <f t="shared" si="0"/>
        <v>56</v>
      </c>
      <c r="E36" s="17">
        <f t="shared" si="1"/>
        <v>5.6</v>
      </c>
      <c r="F36" s="124">
        <v>6</v>
      </c>
      <c r="G36" s="67" t="s">
        <v>2</v>
      </c>
      <c r="H36" s="51">
        <f t="shared" si="2"/>
        <v>6</v>
      </c>
      <c r="I36" s="60" t="s">
        <v>87</v>
      </c>
      <c r="J36" s="91">
        <v>38</v>
      </c>
      <c r="K36" s="20">
        <v>6</v>
      </c>
      <c r="L36" s="143">
        <f t="shared" si="3"/>
        <v>32</v>
      </c>
      <c r="M36" s="17">
        <f t="shared" si="4"/>
        <v>3.2</v>
      </c>
      <c r="N36" s="133">
        <v>3</v>
      </c>
      <c r="O36" s="66" t="s">
        <v>16</v>
      </c>
      <c r="P36" s="51">
        <f t="shared" si="7"/>
        <v>3</v>
      </c>
      <c r="Q36" s="14"/>
    </row>
    <row r="37" spans="1:17" ht="19.5">
      <c r="A37" s="54" t="s">
        <v>50</v>
      </c>
      <c r="B37" s="42">
        <v>75</v>
      </c>
      <c r="C37" s="83">
        <v>11</v>
      </c>
      <c r="D37" s="16">
        <f t="shared" si="0"/>
        <v>64</v>
      </c>
      <c r="E37" s="17">
        <f t="shared" si="1"/>
        <v>6.4</v>
      </c>
      <c r="F37" s="124">
        <v>6</v>
      </c>
      <c r="G37" s="67">
        <v>1</v>
      </c>
      <c r="H37" s="51">
        <f t="shared" si="2"/>
        <v>7</v>
      </c>
      <c r="I37" s="60" t="s">
        <v>88</v>
      </c>
      <c r="J37" s="90">
        <v>42</v>
      </c>
      <c r="K37" s="20">
        <v>3</v>
      </c>
      <c r="L37" s="143">
        <f t="shared" si="3"/>
        <v>39</v>
      </c>
      <c r="M37" s="17">
        <f t="shared" si="4"/>
        <v>3.9</v>
      </c>
      <c r="N37" s="133">
        <v>4</v>
      </c>
      <c r="O37" s="67"/>
      <c r="P37" s="51">
        <f t="shared" si="7"/>
        <v>4</v>
      </c>
      <c r="Q37" s="14"/>
    </row>
    <row r="38" spans="1:17" ht="19.5">
      <c r="A38" s="54" t="s">
        <v>51</v>
      </c>
      <c r="B38" s="42">
        <v>76</v>
      </c>
      <c r="C38" s="83">
        <v>2</v>
      </c>
      <c r="D38" s="16">
        <f t="shared" si="0"/>
        <v>74</v>
      </c>
      <c r="E38" s="17">
        <f t="shared" si="1"/>
        <v>7.4</v>
      </c>
      <c r="F38" s="124">
        <v>7</v>
      </c>
      <c r="G38" s="67">
        <v>1</v>
      </c>
      <c r="H38" s="51">
        <f t="shared" si="2"/>
        <v>8</v>
      </c>
      <c r="I38" s="60" t="s">
        <v>89</v>
      </c>
      <c r="J38" s="92">
        <v>31</v>
      </c>
      <c r="K38" s="18">
        <v>3</v>
      </c>
      <c r="L38" s="143">
        <f t="shared" si="3"/>
        <v>28</v>
      </c>
      <c r="M38" s="17">
        <f t="shared" si="4"/>
        <v>2.8</v>
      </c>
      <c r="N38" s="133">
        <v>3</v>
      </c>
      <c r="O38" s="66"/>
      <c r="P38" s="51">
        <f t="shared" si="7"/>
        <v>3</v>
      </c>
      <c r="Q38" s="14"/>
    </row>
    <row r="39" spans="1:17" ht="19.5">
      <c r="A39" s="54" t="s">
        <v>52</v>
      </c>
      <c r="B39" s="42">
        <v>57</v>
      </c>
      <c r="C39" s="83">
        <v>4</v>
      </c>
      <c r="D39" s="16">
        <f t="shared" si="0"/>
        <v>53</v>
      </c>
      <c r="E39" s="17">
        <f t="shared" si="1"/>
        <v>5.3</v>
      </c>
      <c r="F39" s="124">
        <v>5</v>
      </c>
      <c r="G39" s="67">
        <v>1</v>
      </c>
      <c r="H39" s="51">
        <f t="shared" si="2"/>
        <v>6</v>
      </c>
      <c r="I39" s="60" t="s">
        <v>90</v>
      </c>
      <c r="J39" s="92">
        <v>28</v>
      </c>
      <c r="K39" s="18">
        <v>1</v>
      </c>
      <c r="L39" s="143">
        <f t="shared" si="3"/>
        <v>27</v>
      </c>
      <c r="M39" s="17">
        <f t="shared" si="4"/>
        <v>2.7</v>
      </c>
      <c r="N39" s="133">
        <v>3</v>
      </c>
      <c r="O39" s="66" t="s">
        <v>16</v>
      </c>
      <c r="P39" s="51">
        <f t="shared" si="7"/>
        <v>3</v>
      </c>
      <c r="Q39" s="14"/>
    </row>
    <row r="40" spans="1:17" ht="19.5">
      <c r="A40" s="54" t="s">
        <v>53</v>
      </c>
      <c r="B40" s="42">
        <v>95</v>
      </c>
      <c r="C40" s="83">
        <v>10</v>
      </c>
      <c r="D40" s="16">
        <f t="shared" si="0"/>
        <v>85</v>
      </c>
      <c r="E40" s="17">
        <f t="shared" si="1"/>
        <v>8.5</v>
      </c>
      <c r="F40" s="124">
        <v>9</v>
      </c>
      <c r="G40" s="67"/>
      <c r="H40" s="51">
        <f t="shared" si="2"/>
        <v>9</v>
      </c>
      <c r="I40" s="59" t="s">
        <v>91</v>
      </c>
      <c r="J40" s="92">
        <v>36</v>
      </c>
      <c r="K40" s="18">
        <v>0</v>
      </c>
      <c r="L40" s="143">
        <f t="shared" si="3"/>
        <v>36</v>
      </c>
      <c r="M40" s="17">
        <f t="shared" si="4"/>
        <v>3.6</v>
      </c>
      <c r="N40" s="133">
        <v>4</v>
      </c>
      <c r="O40" s="66" t="s">
        <v>101</v>
      </c>
      <c r="P40" s="51">
        <f t="shared" si="7"/>
        <v>4</v>
      </c>
      <c r="Q40" s="14"/>
    </row>
    <row r="41" spans="1:17" ht="19.5">
      <c r="A41" s="54" t="s">
        <v>54</v>
      </c>
      <c r="B41" s="42">
        <v>34</v>
      </c>
      <c r="C41" s="83">
        <v>5</v>
      </c>
      <c r="D41" s="16">
        <f t="shared" si="0"/>
        <v>29</v>
      </c>
      <c r="E41" s="17">
        <f t="shared" si="1"/>
        <v>2.9</v>
      </c>
      <c r="F41" s="124">
        <v>3</v>
      </c>
      <c r="G41" s="67"/>
      <c r="H41" s="51">
        <f t="shared" si="2"/>
        <v>3</v>
      </c>
      <c r="I41" s="60" t="s">
        <v>92</v>
      </c>
      <c r="J41" s="92">
        <v>38</v>
      </c>
      <c r="K41" s="18">
        <v>3</v>
      </c>
      <c r="L41" s="143">
        <f t="shared" si="3"/>
        <v>35</v>
      </c>
      <c r="M41" s="17">
        <f t="shared" si="4"/>
        <v>3.5</v>
      </c>
      <c r="N41" s="133">
        <v>4</v>
      </c>
      <c r="O41" s="66"/>
      <c r="P41" s="51">
        <f t="shared" si="7"/>
        <v>4</v>
      </c>
      <c r="Q41" s="14"/>
    </row>
    <row r="42" spans="1:17" ht="19.5">
      <c r="A42" s="54" t="s">
        <v>0</v>
      </c>
      <c r="B42" s="42">
        <v>57</v>
      </c>
      <c r="C42" s="83">
        <v>2</v>
      </c>
      <c r="D42" s="16">
        <f t="shared" si="0"/>
        <v>55</v>
      </c>
      <c r="E42" s="17">
        <f t="shared" si="1"/>
        <v>5.5</v>
      </c>
      <c r="F42" s="124">
        <v>6</v>
      </c>
      <c r="G42" s="67">
        <v>2</v>
      </c>
      <c r="H42" s="51">
        <f t="shared" si="2"/>
        <v>8</v>
      </c>
      <c r="I42" s="59" t="s">
        <v>93</v>
      </c>
      <c r="J42" s="92">
        <v>65</v>
      </c>
      <c r="K42" s="18">
        <v>7</v>
      </c>
      <c r="L42" s="143">
        <f t="shared" si="3"/>
        <v>58</v>
      </c>
      <c r="M42" s="17">
        <f t="shared" si="4"/>
        <v>5.8</v>
      </c>
      <c r="N42" s="133">
        <v>6</v>
      </c>
      <c r="O42" s="66"/>
      <c r="P42" s="51">
        <f t="shared" si="7"/>
        <v>6</v>
      </c>
      <c r="Q42" s="14"/>
    </row>
    <row r="43" spans="1:17" ht="19.5" customHeight="1">
      <c r="A43" s="55" t="s">
        <v>1</v>
      </c>
      <c r="B43" s="42">
        <v>37</v>
      </c>
      <c r="C43" s="83">
        <v>1</v>
      </c>
      <c r="D43" s="16">
        <f t="shared" si="0"/>
        <v>36</v>
      </c>
      <c r="E43" s="17">
        <f t="shared" si="1"/>
        <v>3.6</v>
      </c>
      <c r="F43" s="124">
        <v>4</v>
      </c>
      <c r="G43" s="67">
        <v>1</v>
      </c>
      <c r="H43" s="51">
        <f t="shared" si="2"/>
        <v>5</v>
      </c>
      <c r="I43" s="60" t="s">
        <v>94</v>
      </c>
      <c r="J43" s="92">
        <v>16</v>
      </c>
      <c r="K43" s="18">
        <v>0</v>
      </c>
      <c r="L43" s="143">
        <f t="shared" si="3"/>
        <v>16</v>
      </c>
      <c r="M43" s="17">
        <f t="shared" si="4"/>
        <v>1.6</v>
      </c>
      <c r="N43" s="133">
        <v>2</v>
      </c>
      <c r="O43" s="66"/>
      <c r="P43" s="51">
        <f t="shared" si="7"/>
        <v>2</v>
      </c>
      <c r="Q43" s="14"/>
    </row>
    <row r="44" spans="1:17" ht="19.5">
      <c r="A44" s="54" t="s">
        <v>55</v>
      </c>
      <c r="B44" s="42">
        <v>41</v>
      </c>
      <c r="C44" s="83">
        <v>1</v>
      </c>
      <c r="D44" s="16">
        <f t="shared" si="0"/>
        <v>40</v>
      </c>
      <c r="E44" s="17">
        <f t="shared" si="1"/>
        <v>4</v>
      </c>
      <c r="F44" s="124">
        <v>4</v>
      </c>
      <c r="G44" s="67" t="s">
        <v>2</v>
      </c>
      <c r="H44" s="51">
        <f t="shared" si="2"/>
        <v>4</v>
      </c>
      <c r="I44" s="60" t="s">
        <v>95</v>
      </c>
      <c r="J44" s="92">
        <v>26</v>
      </c>
      <c r="K44" s="18">
        <v>0</v>
      </c>
      <c r="L44" s="143">
        <f t="shared" si="3"/>
        <v>26</v>
      </c>
      <c r="M44" s="17">
        <f t="shared" si="4"/>
        <v>2.6</v>
      </c>
      <c r="N44" s="133">
        <v>3</v>
      </c>
      <c r="O44" s="66"/>
      <c r="P44" s="51">
        <f t="shared" si="7"/>
        <v>3</v>
      </c>
      <c r="Q44" s="14"/>
    </row>
    <row r="45" spans="1:20" ht="19.5">
      <c r="A45" s="54" t="s">
        <v>56</v>
      </c>
      <c r="B45" s="46">
        <v>25</v>
      </c>
      <c r="C45" s="42">
        <v>0</v>
      </c>
      <c r="D45" s="16">
        <f t="shared" si="0"/>
        <v>25</v>
      </c>
      <c r="E45" s="17">
        <f t="shared" si="1"/>
        <v>2.5</v>
      </c>
      <c r="F45" s="124">
        <v>3</v>
      </c>
      <c r="G45" s="67"/>
      <c r="H45" s="51">
        <f t="shared" si="2"/>
        <v>3</v>
      </c>
      <c r="I45" s="60" t="s">
        <v>96</v>
      </c>
      <c r="J45" s="92">
        <v>21</v>
      </c>
      <c r="K45" s="18">
        <v>2</v>
      </c>
      <c r="L45" s="143">
        <f t="shared" si="3"/>
        <v>19</v>
      </c>
      <c r="M45" s="17">
        <f t="shared" si="4"/>
        <v>1.9</v>
      </c>
      <c r="N45" s="133">
        <v>2</v>
      </c>
      <c r="O45" s="66"/>
      <c r="P45" s="51">
        <f t="shared" si="7"/>
        <v>2</v>
      </c>
      <c r="Q45" s="14"/>
      <c r="T45" s="77"/>
    </row>
    <row r="46" spans="1:17" ht="19.5">
      <c r="A46" s="54" t="s">
        <v>57</v>
      </c>
      <c r="B46" s="42">
        <v>36</v>
      </c>
      <c r="C46" s="42">
        <v>2</v>
      </c>
      <c r="D46" s="16">
        <f t="shared" si="0"/>
        <v>34</v>
      </c>
      <c r="E46" s="17">
        <f t="shared" si="1"/>
        <v>3.4</v>
      </c>
      <c r="F46" s="124">
        <v>3</v>
      </c>
      <c r="G46" s="65">
        <v>2</v>
      </c>
      <c r="H46" s="51">
        <f t="shared" si="2"/>
        <v>5</v>
      </c>
      <c r="I46" s="60" t="s">
        <v>97</v>
      </c>
      <c r="J46" s="45">
        <v>38</v>
      </c>
      <c r="K46" s="18">
        <v>1</v>
      </c>
      <c r="L46" s="143">
        <f t="shared" si="3"/>
        <v>37</v>
      </c>
      <c r="M46" s="17">
        <f t="shared" si="4"/>
        <v>3.7</v>
      </c>
      <c r="N46" s="133">
        <v>4</v>
      </c>
      <c r="O46" s="66">
        <v>1</v>
      </c>
      <c r="P46" s="51">
        <f t="shared" si="7"/>
        <v>5</v>
      </c>
      <c r="Q46" s="14"/>
    </row>
    <row r="47" spans="1:17" ht="19.5">
      <c r="A47" s="54" t="s">
        <v>58</v>
      </c>
      <c r="B47" s="42">
        <v>29</v>
      </c>
      <c r="C47" s="42">
        <v>0</v>
      </c>
      <c r="D47" s="16">
        <f t="shared" si="0"/>
        <v>29</v>
      </c>
      <c r="E47" s="17">
        <f t="shared" si="1"/>
        <v>2.9</v>
      </c>
      <c r="F47" s="124">
        <v>3</v>
      </c>
      <c r="G47" s="67"/>
      <c r="H47" s="51">
        <f t="shared" si="2"/>
        <v>3</v>
      </c>
      <c r="I47" s="60" t="s">
        <v>98</v>
      </c>
      <c r="J47" s="45">
        <v>27</v>
      </c>
      <c r="K47" s="18">
        <v>6</v>
      </c>
      <c r="L47" s="143">
        <f t="shared" si="3"/>
        <v>21</v>
      </c>
      <c r="M47" s="17">
        <f t="shared" si="4"/>
        <v>2.1</v>
      </c>
      <c r="N47" s="133">
        <v>2</v>
      </c>
      <c r="O47" s="66"/>
      <c r="P47" s="51">
        <f t="shared" si="7"/>
        <v>2</v>
      </c>
      <c r="Q47" s="14"/>
    </row>
    <row r="48" spans="1:17" ht="19.5">
      <c r="A48" s="54" t="s">
        <v>59</v>
      </c>
      <c r="B48" s="42">
        <v>24</v>
      </c>
      <c r="C48" s="42">
        <v>4</v>
      </c>
      <c r="D48" s="16">
        <f t="shared" si="0"/>
        <v>20</v>
      </c>
      <c r="E48" s="17">
        <f t="shared" si="1"/>
        <v>2</v>
      </c>
      <c r="F48" s="124">
        <v>2</v>
      </c>
      <c r="G48" s="66"/>
      <c r="H48" s="51">
        <f t="shared" si="2"/>
        <v>2</v>
      </c>
      <c r="I48" s="62" t="s">
        <v>99</v>
      </c>
      <c r="J48" s="19">
        <v>28</v>
      </c>
      <c r="K48" s="86">
        <v>3</v>
      </c>
      <c r="L48" s="143">
        <f t="shared" si="3"/>
        <v>25</v>
      </c>
      <c r="M48" s="17">
        <f t="shared" si="4"/>
        <v>2.5</v>
      </c>
      <c r="N48" s="134">
        <v>3</v>
      </c>
      <c r="O48" s="68"/>
      <c r="P48" s="51">
        <f t="shared" si="7"/>
        <v>3</v>
      </c>
      <c r="Q48" s="14"/>
    </row>
    <row r="49" spans="1:17" ht="20.25" thickBot="1">
      <c r="A49" s="56" t="s">
        <v>60</v>
      </c>
      <c r="B49" s="46">
        <v>20</v>
      </c>
      <c r="C49" s="84">
        <v>5</v>
      </c>
      <c r="D49" s="16">
        <f t="shared" si="0"/>
        <v>15</v>
      </c>
      <c r="E49" s="17">
        <f t="shared" si="1"/>
        <v>1.5</v>
      </c>
      <c r="F49" s="124">
        <v>2</v>
      </c>
      <c r="G49" s="68"/>
      <c r="H49" s="52">
        <f>SUM(F49:G49)</f>
        <v>2</v>
      </c>
      <c r="I49" s="63" t="s">
        <v>100</v>
      </c>
      <c r="J49" s="47">
        <v>28</v>
      </c>
      <c r="K49" s="86">
        <v>2</v>
      </c>
      <c r="L49" s="143">
        <f t="shared" si="3"/>
        <v>26</v>
      </c>
      <c r="M49" s="17">
        <f t="shared" si="4"/>
        <v>2.6</v>
      </c>
      <c r="N49" s="134">
        <v>3</v>
      </c>
      <c r="O49" s="68"/>
      <c r="P49" s="52">
        <f t="shared" si="7"/>
        <v>3</v>
      </c>
      <c r="Q49" s="14"/>
    </row>
    <row r="50" spans="1:18" s="25" customFormat="1" ht="21.75" customHeight="1" thickTop="1">
      <c r="A50" s="22" t="s">
        <v>12</v>
      </c>
      <c r="B50" s="74">
        <f>SUM(B5:B49)</f>
        <v>1913</v>
      </c>
      <c r="C50" s="43">
        <f>SUM(C5:C49)</f>
        <v>243</v>
      </c>
      <c r="D50" s="22">
        <f>SUM(D5:D49)</f>
        <v>1670</v>
      </c>
      <c r="E50" s="22">
        <f>F50</f>
        <v>173</v>
      </c>
      <c r="F50" s="125">
        <f>SUM(F5:F49)</f>
        <v>173</v>
      </c>
      <c r="G50" s="69">
        <f>SUM(G5:G49)</f>
        <v>14</v>
      </c>
      <c r="H50" s="53">
        <f>SUM(H5:H49)</f>
        <v>187</v>
      </c>
      <c r="I50" s="32" t="s">
        <v>13</v>
      </c>
      <c r="J50" s="73">
        <f>SUM(J5:J49)</f>
        <v>1460</v>
      </c>
      <c r="K50" s="22">
        <f>SUM(K6:K49)</f>
        <v>133</v>
      </c>
      <c r="L50" s="22">
        <f>SUM(L6:L49)</f>
        <v>1321</v>
      </c>
      <c r="M50" s="22">
        <f>N50</f>
        <v>138</v>
      </c>
      <c r="N50" s="135">
        <f>SUM(N5:N49)</f>
        <v>138</v>
      </c>
      <c r="O50" s="69">
        <f>SUM(O6:O49)</f>
        <v>8</v>
      </c>
      <c r="P50" s="53">
        <f>SUM(P5:P49)</f>
        <v>146</v>
      </c>
      <c r="Q50" s="23"/>
      <c r="R50" s="24"/>
    </row>
    <row r="51" spans="1:17" ht="18.75" customHeight="1">
      <c r="A51" s="2" t="s">
        <v>109</v>
      </c>
      <c r="B51" s="33">
        <f>B50+J50</f>
        <v>3373</v>
      </c>
      <c r="C51" s="36" t="s">
        <v>4</v>
      </c>
      <c r="D51" s="166" t="s">
        <v>18</v>
      </c>
      <c r="E51" s="166"/>
      <c r="F51" s="166"/>
      <c r="G51" s="166"/>
      <c r="H51" s="166"/>
      <c r="I51" s="166"/>
      <c r="J51" s="27">
        <f>F50+G50+N50+O50</f>
        <v>333</v>
      </c>
      <c r="K51" s="28" t="s">
        <v>17</v>
      </c>
      <c r="L51" s="28"/>
      <c r="M51" s="28"/>
      <c r="N51" s="136"/>
      <c r="O51" s="64">
        <f>H50+P50</f>
        <v>333</v>
      </c>
      <c r="P51" s="3"/>
      <c r="Q51" s="14"/>
    </row>
    <row r="52" spans="1:17" ht="18.75" customHeight="1">
      <c r="A52" s="105" t="s">
        <v>117</v>
      </c>
      <c r="B52" s="106"/>
      <c r="C52" s="106"/>
      <c r="D52" s="107"/>
      <c r="E52" s="107"/>
      <c r="F52" s="126"/>
      <c r="G52" s="108"/>
      <c r="H52" s="114"/>
      <c r="I52" s="109"/>
      <c r="J52" s="107"/>
      <c r="K52" s="95"/>
      <c r="L52" s="95"/>
      <c r="M52" s="95"/>
      <c r="N52" s="137"/>
      <c r="O52" s="88"/>
      <c r="P52" s="3"/>
      <c r="Q52" s="14"/>
    </row>
    <row r="53" spans="1:17" ht="18.75" customHeight="1">
      <c r="A53" s="110" t="s">
        <v>118</v>
      </c>
      <c r="B53" s="34"/>
      <c r="C53" s="34"/>
      <c r="D53" s="21"/>
      <c r="E53" s="21"/>
      <c r="F53" s="127"/>
      <c r="H53" s="115"/>
      <c r="J53" s="93"/>
      <c r="K53" s="21"/>
      <c r="L53" s="21"/>
      <c r="M53" s="21"/>
      <c r="N53" s="127"/>
      <c r="O53" s="21"/>
      <c r="P53" s="4"/>
      <c r="Q53" s="78"/>
    </row>
    <row r="54" spans="1:18" s="87" customFormat="1" ht="16.5" customHeight="1">
      <c r="A54" s="170" t="s">
        <v>105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88"/>
    </row>
    <row r="55" spans="1:18" s="87" customFormat="1" ht="18.75" customHeight="1">
      <c r="A55" s="9" t="s">
        <v>110</v>
      </c>
      <c r="B55" s="9"/>
      <c r="C55" s="9"/>
      <c r="D55" s="9"/>
      <c r="E55" s="9"/>
      <c r="F55" s="128"/>
      <c r="G55" s="9"/>
      <c r="H55" s="116"/>
      <c r="I55" s="9"/>
      <c r="J55" s="9"/>
      <c r="K55" s="9"/>
      <c r="L55" s="9"/>
      <c r="M55" s="9"/>
      <c r="N55" s="128"/>
      <c r="O55" s="9"/>
      <c r="P55" s="9"/>
      <c r="Q55" s="93"/>
      <c r="R55" s="88"/>
    </row>
    <row r="56" spans="1:18" s="87" customFormat="1" ht="18.75" customHeight="1">
      <c r="A56" s="165" t="s">
        <v>111</v>
      </c>
      <c r="B56" s="165"/>
      <c r="C56" s="165"/>
      <c r="D56" s="165"/>
      <c r="E56" s="165"/>
      <c r="F56" s="165"/>
      <c r="G56" s="165"/>
      <c r="H56" s="165"/>
      <c r="I56" s="165"/>
      <c r="M56" s="88"/>
      <c r="N56" s="138"/>
      <c r="O56" s="88"/>
      <c r="P56" s="88"/>
      <c r="Q56" s="93"/>
      <c r="R56" s="88"/>
    </row>
    <row r="57" spans="6:16" ht="16.5">
      <c r="F57" s="129"/>
      <c r="N57" s="129"/>
      <c r="O57" s="21"/>
      <c r="P57" s="94" t="s">
        <v>116</v>
      </c>
    </row>
    <row r="58" spans="6:18" s="31" customFormat="1" ht="16.5">
      <c r="F58" s="130"/>
      <c r="H58" s="118"/>
      <c r="N58" s="130"/>
      <c r="P58" s="3"/>
      <c r="Q58" s="29"/>
      <c r="R58" s="30"/>
    </row>
    <row r="59" spans="6:18" s="31" customFormat="1" ht="16.5">
      <c r="F59" s="130"/>
      <c r="H59" s="118"/>
      <c r="N59" s="130"/>
      <c r="P59" s="3"/>
      <c r="Q59" s="29"/>
      <c r="R59" s="30"/>
    </row>
    <row r="60" ht="16.5">
      <c r="Q60" s="14"/>
    </row>
    <row r="61" spans="2:17" ht="16.5">
      <c r="B61" s="35"/>
      <c r="C61" s="35"/>
      <c r="D61" s="1"/>
      <c r="E61" s="1"/>
      <c r="F61" s="132"/>
      <c r="H61" s="115"/>
      <c r="Q61" s="14"/>
    </row>
    <row r="62" spans="2:17" ht="16.5">
      <c r="B62" s="35"/>
      <c r="C62" s="35"/>
      <c r="D62" s="1"/>
      <c r="E62" s="1"/>
      <c r="F62" s="132"/>
      <c r="H62" s="115"/>
      <c r="Q62" s="14"/>
    </row>
    <row r="63" spans="1:17" ht="19.5">
      <c r="A63" s="96" t="s">
        <v>14</v>
      </c>
      <c r="B63" s="97"/>
      <c r="C63" s="97"/>
      <c r="D63" s="98"/>
      <c r="E63" s="98"/>
      <c r="F63" s="98"/>
      <c r="G63" s="98"/>
      <c r="H63" s="119"/>
      <c r="I63" s="99"/>
      <c r="J63" s="100"/>
      <c r="K63" s="100"/>
      <c r="L63" s="100"/>
      <c r="M63" s="100"/>
      <c r="N63" s="100"/>
      <c r="O63" s="98"/>
      <c r="Q63" s="14"/>
    </row>
    <row r="64" spans="1:17" ht="19.5">
      <c r="A64" s="100"/>
      <c r="B64" s="101" t="s">
        <v>15</v>
      </c>
      <c r="C64" s="97"/>
      <c r="D64" s="98"/>
      <c r="E64" s="98"/>
      <c r="F64" s="98"/>
      <c r="G64" s="98"/>
      <c r="H64" s="120"/>
      <c r="I64" s="102"/>
      <c r="J64" s="103"/>
      <c r="K64" s="103"/>
      <c r="L64" s="103"/>
      <c r="M64" s="103"/>
      <c r="N64" s="103"/>
      <c r="O64" s="103"/>
      <c r="Q64" s="14"/>
    </row>
    <row r="65" spans="1:17" ht="19.5">
      <c r="A65" s="104"/>
      <c r="B65" s="156" t="s">
        <v>112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Q65" s="14"/>
    </row>
    <row r="66" spans="2:17" ht="16.5">
      <c r="B66" s="35"/>
      <c r="C66" s="35"/>
      <c r="D66" s="1"/>
      <c r="E66" s="1"/>
      <c r="F66" s="132"/>
      <c r="H66" s="115"/>
      <c r="Q66" s="14"/>
    </row>
    <row r="67" spans="1:17" ht="16.5">
      <c r="A67" s="1"/>
      <c r="B67" s="35"/>
      <c r="C67" s="35"/>
      <c r="D67" s="1"/>
      <c r="E67" s="1"/>
      <c r="F67" s="132"/>
      <c r="H67" s="115"/>
      <c r="Q67" s="14"/>
    </row>
    <row r="68" spans="1:17" ht="16.5">
      <c r="A68" s="1"/>
      <c r="B68" s="35"/>
      <c r="C68" s="35"/>
      <c r="D68" s="1"/>
      <c r="E68" s="1"/>
      <c r="F68" s="132"/>
      <c r="H68" s="115"/>
      <c r="Q68" s="21"/>
    </row>
    <row r="69" spans="1:17" ht="16.5">
      <c r="A69" s="1"/>
      <c r="B69" s="35"/>
      <c r="C69" s="35"/>
      <c r="D69" s="1"/>
      <c r="E69" s="1"/>
      <c r="F69" s="132"/>
      <c r="H69" s="115"/>
      <c r="Q69" s="21"/>
    </row>
    <row r="70" spans="1:17" ht="16.5">
      <c r="A70" s="1"/>
      <c r="B70" s="35"/>
      <c r="C70" s="35"/>
      <c r="D70" s="1"/>
      <c r="E70" s="1"/>
      <c r="F70" s="132"/>
      <c r="H70" s="115"/>
      <c r="I70" s="34"/>
      <c r="J70" s="21"/>
      <c r="K70" s="21"/>
      <c r="L70" s="21"/>
      <c r="M70" s="21"/>
      <c r="N70" s="139"/>
      <c r="O70" s="21"/>
      <c r="P70" s="3"/>
      <c r="Q70" s="21"/>
    </row>
    <row r="71" spans="1:17" ht="16.5">
      <c r="A71" s="1"/>
      <c r="B71" s="35"/>
      <c r="C71" s="35"/>
      <c r="D71" s="1"/>
      <c r="E71" s="1"/>
      <c r="F71" s="132"/>
      <c r="H71" s="115"/>
      <c r="I71" s="34"/>
      <c r="J71" s="21"/>
      <c r="K71" s="21"/>
      <c r="L71" s="21"/>
      <c r="M71" s="21"/>
      <c r="N71" s="139"/>
      <c r="O71" s="21"/>
      <c r="P71" s="3"/>
      <c r="Q71" s="21"/>
    </row>
    <row r="72" spans="1:17" ht="16.5">
      <c r="A72" s="1"/>
      <c r="B72" s="35"/>
      <c r="C72" s="35"/>
      <c r="D72" s="1"/>
      <c r="E72" s="1"/>
      <c r="F72" s="132"/>
      <c r="H72" s="115"/>
      <c r="I72" s="34"/>
      <c r="J72" s="21"/>
      <c r="K72" s="21"/>
      <c r="L72" s="21"/>
      <c r="M72" s="21"/>
      <c r="N72" s="139"/>
      <c r="O72" s="21"/>
      <c r="P72" s="3"/>
      <c r="Q72" s="21"/>
    </row>
    <row r="73" spans="1:17" ht="16.5">
      <c r="A73" s="1"/>
      <c r="B73" s="35"/>
      <c r="C73" s="35"/>
      <c r="D73" s="1"/>
      <c r="E73" s="1"/>
      <c r="F73" s="132"/>
      <c r="H73" s="115"/>
      <c r="I73" s="34"/>
      <c r="J73" s="21"/>
      <c r="K73" s="21"/>
      <c r="L73" s="21"/>
      <c r="M73" s="21"/>
      <c r="N73" s="139"/>
      <c r="O73" s="21"/>
      <c r="P73" s="3"/>
      <c r="Q73" s="21"/>
    </row>
    <row r="74" spans="1:17" ht="16.5">
      <c r="A74" s="1"/>
      <c r="B74" s="35"/>
      <c r="C74" s="35"/>
      <c r="D74" s="1"/>
      <c r="E74" s="1"/>
      <c r="F74" s="132"/>
      <c r="H74" s="115"/>
      <c r="I74" s="34"/>
      <c r="J74" s="21"/>
      <c r="K74" s="21"/>
      <c r="L74" s="21"/>
      <c r="M74" s="21"/>
      <c r="N74" s="139"/>
      <c r="O74" s="21"/>
      <c r="P74" s="3"/>
      <c r="Q74" s="21"/>
    </row>
    <row r="75" spans="1:17" ht="16.5">
      <c r="A75" s="1"/>
      <c r="B75" s="35"/>
      <c r="C75" s="35"/>
      <c r="D75" s="1"/>
      <c r="E75" s="1"/>
      <c r="F75" s="132"/>
      <c r="H75" s="115"/>
      <c r="I75" s="34"/>
      <c r="J75" s="21"/>
      <c r="K75" s="21"/>
      <c r="L75" s="21"/>
      <c r="M75" s="21"/>
      <c r="N75" s="139"/>
      <c r="O75" s="21"/>
      <c r="P75" s="3"/>
      <c r="Q75" s="21"/>
    </row>
    <row r="76" spans="1:17" ht="16.5">
      <c r="A76" s="1"/>
      <c r="B76" s="35"/>
      <c r="C76" s="35"/>
      <c r="D76" s="1"/>
      <c r="E76" s="1"/>
      <c r="F76" s="132"/>
      <c r="H76" s="115"/>
      <c r="I76" s="34"/>
      <c r="J76" s="21"/>
      <c r="K76" s="21"/>
      <c r="L76" s="21"/>
      <c r="M76" s="21"/>
      <c r="N76" s="139"/>
      <c r="O76" s="21"/>
      <c r="P76" s="3"/>
      <c r="Q76" s="21"/>
    </row>
    <row r="77" spans="1:17" ht="16.5">
      <c r="A77" s="1"/>
      <c r="B77" s="35"/>
      <c r="C77" s="35"/>
      <c r="D77" s="1"/>
      <c r="E77" s="1"/>
      <c r="F77" s="132"/>
      <c r="H77" s="115"/>
      <c r="I77" s="34"/>
      <c r="J77" s="21"/>
      <c r="K77" s="21"/>
      <c r="L77" s="21"/>
      <c r="M77" s="21"/>
      <c r="N77" s="139"/>
      <c r="O77" s="21"/>
      <c r="P77" s="3"/>
      <c r="Q77" s="21"/>
    </row>
    <row r="78" spans="1:17" ht="16.5">
      <c r="A78" s="1"/>
      <c r="B78" s="35"/>
      <c r="C78" s="35"/>
      <c r="D78" s="1"/>
      <c r="E78" s="1"/>
      <c r="F78" s="132"/>
      <c r="H78" s="115"/>
      <c r="I78" s="35"/>
      <c r="J78" s="1"/>
      <c r="K78" s="1"/>
      <c r="L78" s="1"/>
      <c r="M78" s="1"/>
      <c r="N78" s="132"/>
      <c r="P78" s="1"/>
      <c r="Q78" s="1"/>
    </row>
    <row r="79" spans="1:17" ht="16.5">
      <c r="A79" s="1"/>
      <c r="B79" s="35"/>
      <c r="C79" s="35"/>
      <c r="D79" s="1"/>
      <c r="E79" s="1"/>
      <c r="F79" s="132"/>
      <c r="H79" s="115"/>
      <c r="I79" s="35"/>
      <c r="J79" s="1"/>
      <c r="K79" s="1"/>
      <c r="L79" s="1"/>
      <c r="M79" s="1"/>
      <c r="N79" s="132"/>
      <c r="P79" s="1"/>
      <c r="Q79" s="1"/>
    </row>
    <row r="80" spans="16:17" ht="16.5">
      <c r="P80" s="1"/>
      <c r="Q80" s="1"/>
    </row>
    <row r="81" ht="16.5">
      <c r="Q81" s="2"/>
    </row>
    <row r="82" ht="16.5">
      <c r="Q82" s="2"/>
    </row>
    <row r="83" ht="16.5">
      <c r="Q83" s="2"/>
    </row>
    <row r="84" ht="16.5">
      <c r="Q84" s="2"/>
    </row>
    <row r="85" ht="16.5">
      <c r="Q85" s="2"/>
    </row>
    <row r="86" ht="16.5">
      <c r="Q86" s="2"/>
    </row>
    <row r="87" ht="16.5">
      <c r="Q87" s="2"/>
    </row>
    <row r="88" ht="16.5">
      <c r="Q88" s="2"/>
    </row>
    <row r="89" ht="16.5">
      <c r="Q89" s="2"/>
    </row>
    <row r="90" ht="16.5">
      <c r="Q90" s="2"/>
    </row>
    <row r="91" ht="16.5">
      <c r="Q91" s="2"/>
    </row>
    <row r="92" ht="16.5">
      <c r="Q92" s="2"/>
    </row>
  </sheetData>
  <sheetProtection/>
  <mergeCells count="13">
    <mergeCell ref="A1:P1"/>
    <mergeCell ref="A56:I56"/>
    <mergeCell ref="D51:I51"/>
    <mergeCell ref="B2:B4"/>
    <mergeCell ref="J2:J4"/>
    <mergeCell ref="A54:Q54"/>
    <mergeCell ref="E2:E4"/>
    <mergeCell ref="M2:M4"/>
    <mergeCell ref="G2:G4"/>
    <mergeCell ref="B65:O65"/>
    <mergeCell ref="O2:O4"/>
    <mergeCell ref="A2:A4"/>
    <mergeCell ref="I2:I4"/>
  </mergeCells>
  <printOptions horizontalCentered="1"/>
  <pageMargins left="0" right="0" top="0.2755905511811024" bottom="0.15748031496062992" header="0.8267716535433072" footer="0.15748031496062992"/>
  <pageSetup horizontalDpi="300" verticalDpi="300" orientation="portrait" paperSize="9" scale="8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高伯陽</dc:creator>
  <cp:keywords/>
  <dc:description/>
  <cp:lastModifiedBy>LIN</cp:lastModifiedBy>
  <cp:lastPrinted>2022-12-22T02:58:04Z</cp:lastPrinted>
  <dcterms:created xsi:type="dcterms:W3CDTF">1998-08-09T13:26:51Z</dcterms:created>
  <dcterms:modified xsi:type="dcterms:W3CDTF">2022-12-22T02:58:42Z</dcterms:modified>
  <cp:category/>
  <cp:version/>
  <cp:contentType/>
  <cp:contentStatus/>
</cp:coreProperties>
</file>